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Начните здесь" sheetId="1" state="visible" r:id="rId1"/>
    <sheet name="Записи" sheetId="2" state="visible" r:id="rId2"/>
    <sheet name="Итоги месяца" sheetId="3" state="visible" r:id="rId3"/>
    <sheet name="Курсы" sheetId="4" state="visible" r:id="rId4"/>
    <sheet name="Статьи" sheetId="5" state="visible" r:id="rId5"/>
  </sheets>
  <definedNames>
    <definedName name="_xlnm.Print_Area" localSheetId="2">'Итоги месяца'!$A$1:$N$36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####"/>
    <numFmt numFmtId="165" formatCode="yyyy-mm-dd"/>
    <numFmt numFmtId="166" formatCode="dd.mm.yyyy"/>
    <numFmt numFmtId="167" formatCode="[$-419]mmm yyyy"/>
    <numFmt numFmtId="168" formatCode="[$-419]mmmm yyyy"/>
    <numFmt numFmtId="169" formatCode="0%&quot; отложено&quot;"/>
  </numFmts>
  <fonts count="24">
    <font>
      <name val="Calibri"/>
      <family val="2"/>
      <color theme="1"/>
      <sz val="11"/>
      <scheme val="minor"/>
    </font>
    <font>
      <name val="Calibri"/>
      <b val="1"/>
      <color rgb="00151B24"/>
      <sz val="20"/>
    </font>
    <font>
      <name val="Calibri"/>
      <color rgb="005A6779"/>
      <sz val="10"/>
    </font>
    <font>
      <name val="Calibri"/>
      <b val="1"/>
      <color rgb="005A6779"/>
      <sz val="11"/>
    </font>
    <font>
      <name val="Calibri"/>
      <b val="1"/>
      <color rgb="000F9D63"/>
      <sz val="14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color rgb="00C9D2DD"/>
      <sz val="10"/>
    </font>
    <font>
      <name val="Calibri"/>
      <i val="1"/>
      <color rgb="005A6779"/>
      <sz val="9"/>
    </font>
    <font>
      <name val="Calibri"/>
      <b val="1"/>
      <color rgb="005A6779"/>
      <sz val="10"/>
    </font>
    <font>
      <name val="Calibri"/>
      <b val="1"/>
      <color rgb="000F9D63"/>
      <sz val="22"/>
    </font>
    <font>
      <name val="Calibri"/>
      <b val="1"/>
      <color rgb="00D43F3F"/>
      <sz val="22"/>
    </font>
    <font>
      <name val="Calibri"/>
      <b val="1"/>
      <color rgb="00151B24"/>
      <sz val="22"/>
    </font>
    <font>
      <name val="Calibri"/>
      <b val="1"/>
      <color rgb="00FFFFFF"/>
      <sz val="10"/>
    </font>
    <font>
      <name val="Calibri"/>
      <color rgb="00151B24"/>
      <sz val="11"/>
    </font>
    <font>
      <name val="Calibri"/>
      <b val="1"/>
      <color rgb="00151B24"/>
      <sz val="11"/>
    </font>
    <font>
      <name val="Calibri"/>
      <b val="1"/>
      <color rgb="00151B24"/>
      <sz val="12"/>
    </font>
    <font>
      <name val="Calibri"/>
      <b val="1"/>
      <color rgb="00FFFFFF"/>
      <sz val="24"/>
    </font>
    <font>
      <name val="Calibri"/>
      <color rgb="00C9D2DD"/>
      <sz val="11"/>
    </font>
    <font>
      <name val="Calibri"/>
      <b val="1"/>
      <color rgb="000F9D63"/>
      <sz val="20"/>
    </font>
    <font>
      <name val="Calibri"/>
      <b val="1"/>
      <color rgb="00151B24"/>
      <sz val="13"/>
    </font>
    <font>
      <name val="Calibri"/>
      <color rgb="005A6779"/>
      <sz val="11"/>
    </font>
    <font>
      <name val="Calibri"/>
      <b val="1"/>
      <color rgb="000F9D63"/>
      <sz val="12"/>
    </font>
    <font>
      <name val="Calibri"/>
      <b val="1"/>
      <color rgb="000F9D63"/>
      <sz val="12"/>
      <u val="single"/>
    </font>
  </fonts>
  <fills count="6">
    <fill>
      <patternFill/>
    </fill>
    <fill>
      <patternFill patternType="gray125"/>
    </fill>
    <fill>
      <patternFill patternType="solid">
        <fgColor rgb="00E3F5EC"/>
        <bgColor rgb="00E3F5EC"/>
      </patternFill>
    </fill>
    <fill>
      <patternFill patternType="solid">
        <fgColor rgb="000F9D63"/>
        <bgColor rgb="000F9D63"/>
      </patternFill>
    </fill>
    <fill>
      <patternFill patternType="solid">
        <fgColor rgb="00151B24"/>
        <bgColor rgb="00151B24"/>
      </patternFill>
    </fill>
    <fill>
      <patternFill patternType="solid">
        <fgColor rgb="00F3F5F8"/>
        <bgColor rgb="00F3F5F8"/>
      </patternFill>
    </fill>
  </fills>
  <borders count="2">
    <border>
      <left/>
      <right/>
      <top/>
      <bottom/>
      <diagonal/>
    </border>
    <border>
      <bottom style="thin">
        <color rgb="00DCE2EA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7" fillId="4" borderId="0" pivotButton="0" quotePrefix="0" xfId="0"/>
    <xf numFmtId="0" fontId="0" fillId="4" borderId="0" pivotButton="0" quotePrefix="0" xfId="0"/>
    <xf numFmtId="0" fontId="18" fillId="4" borderId="0" pivotButton="0" quotePrefix="0" xfId="0"/>
    <xf numFmtId="0" fontId="19" fillId="0" borderId="0" applyAlignment="1" pivotButton="0" quotePrefix="0" xfId="0">
      <alignment horizontal="center" vertical="top"/>
    </xf>
    <xf numFmtId="0" fontId="20" fillId="0" borderId="0" applyAlignment="1" pivotButton="0" quotePrefix="0" xfId="0">
      <alignment vertical="top"/>
    </xf>
    <xf numFmtId="0" fontId="21" fillId="0" borderId="0" applyAlignment="1" pivotButton="0" quotePrefix="0" xfId="0">
      <alignment vertical="top" wrapText="1"/>
    </xf>
    <xf numFmtId="0" fontId="20" fillId="0" borderId="0" pivotButton="0" quotePrefix="0" xfId="0"/>
    <xf numFmtId="0" fontId="22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14" fillId="2" borderId="0" applyAlignment="1" pivotButton="0" quotePrefix="0" xfId="0">
      <alignment vertical="top" wrapText="1"/>
    </xf>
    <xf numFmtId="0" fontId="23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3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0" fontId="6" fillId="4" borderId="0" pivotButton="0" quotePrefix="0" xfId="0"/>
    <xf numFmtId="0" fontId="7" fillId="4" borderId="0" pivotButton="0" quotePrefix="0" xfId="0"/>
    <xf numFmtId="0" fontId="16" fillId="0" borderId="0" pivotButton="0" quotePrefix="0" xfId="0"/>
    <xf numFmtId="0" fontId="3" fillId="0" borderId="0" pivotButton="0" quotePrefix="0" xfId="0"/>
    <xf numFmtId="168" fontId="4" fillId="2" borderId="0" applyAlignment="1" pivotButton="0" quotePrefix="0" xfId="0">
      <alignment horizontal="center"/>
    </xf>
    <xf numFmtId="0" fontId="8" fillId="0" borderId="0" pivotButton="0" quotePrefix="0" xfId="0"/>
    <xf numFmtId="0" fontId="9" fillId="5" borderId="0" pivotButton="0" quotePrefix="0" xfId="0"/>
    <xf numFmtId="0" fontId="0" fillId="5" borderId="0" pivotButton="0" quotePrefix="0" xfId="0"/>
    <xf numFmtId="3" fontId="10" fillId="5" borderId="0" pivotButton="0" quotePrefix="0" xfId="0"/>
    <xf numFmtId="3" fontId="11" fillId="5" borderId="0" pivotButton="0" quotePrefix="0" xfId="0"/>
    <xf numFmtId="3" fontId="12" fillId="5" borderId="0" pivotButton="0" quotePrefix="0" xfId="0"/>
    <xf numFmtId="169" fontId="2" fillId="0" borderId="0" pivotButton="0" quotePrefix="0" xfId="0"/>
    <xf numFmtId="0" fontId="13" fillId="3" borderId="0" applyAlignment="1" pivotButton="0" quotePrefix="0" xfId="0">
      <alignment horizontal="left"/>
    </xf>
    <xf numFmtId="0" fontId="13" fillId="3" borderId="0" applyAlignment="1" pivotButton="0" quotePrefix="0" xfId="0">
      <alignment horizontal="center"/>
    </xf>
    <xf numFmtId="0" fontId="14" fillId="0" borderId="1" pivotButton="0" quotePrefix="0" xfId="0"/>
    <xf numFmtId="3" fontId="14" fillId="0" borderId="1" pivotButton="0" quotePrefix="0" xfId="0"/>
    <xf numFmtId="9" fontId="14" fillId="0" borderId="1" pivotButton="0" quotePrefix="0" xfId="0"/>
    <xf numFmtId="0" fontId="15" fillId="5" borderId="0" pivotButton="0" quotePrefix="0" xfId="0"/>
    <xf numFmtId="3" fontId="15" fillId="5" borderId="0" pivotButton="0" quotePrefix="0" xfId="0"/>
    <xf numFmtId="9" fontId="0" fillId="5" borderId="0" pivotButton="0" quotePrefix="0" xfId="0"/>
    <xf numFmtId="0" fontId="4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4">
    <dxf>
      <font>
        <b val="1"/>
        <color rgb="000F9D63"/>
      </font>
    </dxf>
    <dxf>
      <font>
        <color rgb="00D43F3F"/>
      </font>
    </dxf>
    <dxf>
      <font>
        <b val="1"/>
        <color rgb="00D43F3F"/>
      </font>
      <fill>
        <patternFill patternType="solid">
          <fgColor rgb="00FBE9E9"/>
          <bgColor rgb="00FBE9E9"/>
        </patternFill>
      </fill>
    </dxf>
    <dxf>
      <font>
        <b val="1"/>
        <color rgb="000F9D63"/>
      </font>
      <fill>
        <patternFill patternType="solid">
          <fgColor rgb="00E3F5EC"/>
          <b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plotArea>
      <pieChart>
        <varyColors val="1"/>
        <ser>
          <idx val="0"/>
          <order val="0"/>
          <tx>
            <strRef>
              <f>'Итоги месяца'!D11</f>
            </strRef>
          </tx>
          <spPr>
            <a:ln>
              <a:prstDash val="solid"/>
            </a:ln>
          </spPr>
          <dPt>
            <idx val="0"/>
            <spPr>
              <a:solidFill>
                <a:srgbClr val="0F9D63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>
                <a:srgbClr val="3DDC97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>
                <a:srgbClr val="2B6CD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>
                <a:srgbClr val="6AA9F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>
                <a:srgbClr val="B5741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>
                <a:srgbClr val="FFC857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>
                <a:srgbClr val="7A4FD0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>
                <a:srgbClr val="B98CF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>
                <a:srgbClr val="D43F3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>
                <a:srgbClr val="8994A4"/>
              </a:solidFill>
              <a:ln>
                <a:solidFill>
                  <a:srgbClr val="FFFFFF"/>
                </a:solidFill>
                <a:prstDash val="solid"/>
              </a:ln>
            </spPr>
          </dPt>
          <cat>
            <numRef>
              <f>'Итоги месяца'!$B$12:$B$21</f>
            </numRef>
          </cat>
          <val>
            <numRef>
              <f>'Итоги месяца'!$D$12:$D$21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bar"/>
        <grouping val="clustered"/>
        <ser>
          <idx val="0"/>
          <order val="0"/>
          <tx>
            <strRef>
              <f>'Итоги месяца'!C11</f>
            </strRef>
          </tx>
          <spPr>
            <a:solidFill>
              <a:srgbClr val="C9D2DD"/>
            </a:solidFill>
            <a:ln>
              <a:prstDash val="solid"/>
            </a:ln>
          </spPr>
          <cat>
            <numRef>
              <f>'Итоги месяца'!$B$12:$B$21</f>
            </numRef>
          </cat>
          <val>
            <numRef>
              <f>'Итоги месяца'!$C$12:$C$21</f>
            </numRef>
          </val>
        </ser>
        <ser>
          <idx val="1"/>
          <order val="1"/>
          <tx>
            <strRef>
              <f>'Итоги месяца'!D11</f>
            </strRef>
          </tx>
          <spPr>
            <a:solidFill>
              <a:srgbClr val="0F9D63"/>
            </a:solidFill>
            <a:ln>
              <a:prstDash val="solid"/>
            </a:ln>
          </spPr>
          <cat>
            <numRef>
              <f>'Итоги месяца'!$B$12:$B$21</f>
            </numRef>
          </cat>
          <val>
            <numRef>
              <f>'Итоги месяца'!$D$12:$D$21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4</row>
      <rowOff>0</rowOff>
    </from>
    <ext cx="3780000" cy="2592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19</row>
      <rowOff>0</rowOff>
    </from>
    <ext cx="3780000" cy="27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" displayName="Transactions" ref="B4:I204" headerRowCount="1">
  <autoFilter ref="B4:I204"/>
  <tableColumns count="8">
    <tableColumn id="2" name="Дата"/>
    <tableColumn id="3" name="Что"/>
    <tableColumn id="4" name="Тип"/>
    <tableColumn id="5" name="Статья"/>
    <tableColumn id="6" name="Сумма"/>
    <tableColumn id="7" name="Валюта"/>
    <tableColumn id="8" name="В основной валюте"/>
    <tableColumn id="9" name="Месяц"/>
  </tableColumns>
  <tableStyleInfo name="TableStyleLight1" showRowStripes="1"/>
</table>
</file>

<file path=xl/tables/table2.xml><?xml version="1.0" encoding="utf-8"?>
<table xmlns="http://schemas.openxmlformats.org/spreadsheetml/2006/main" id="2" name="Rates" displayName="Rates" ref="B7:E19" headerRowCount="1">
  <autoFilter ref="B7:E19"/>
  <tableColumns count="4">
    <tableColumn id="2" name="Валюта"/>
    <tableColumn id="3" name="Название"/>
    <tableColumn id="4" name="За 1 основную"/>
    <tableColumn id="5" name="Обновлён"/>
  </tableColumns>
  <tableStyleInfo name="TableStyleLight1" showRowStripes="1"/>
</table>
</file>

<file path=xl/tables/table3.xml><?xml version="1.0" encoding="utf-8"?>
<table xmlns="http://schemas.openxmlformats.org/spreadsheetml/2006/main" id="3" name="Categories" displayName="Categories" ref="B4:C14" headerRowCount="1">
  <autoFilter ref="B4:C14"/>
  <tableColumns count="2">
    <tableColumn id="2" name="Статья"/>
    <tableColumn id="3" name="План на месяц (в основной валюте)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.me/fintrek_ai_bot?start=template_ru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6" customWidth="1" min="3" max="3"/>
    <col width="70" customWidth="1" min="4" max="4"/>
    <col width="3" customWidth="1" min="5" max="5"/>
    <col width="3" customWidth="1" min="6" max="6"/>
    <col width="3" customWidth="1" min="7" max="7"/>
  </cols>
  <sheetData>
    <row r="2">
      <c r="B2" s="1" t="inlineStr">
        <is>
          <t>Бюджет на месяц в нескольких валютах</t>
        </is>
      </c>
      <c r="C2" s="2" t="n"/>
      <c r="D2" s="2" t="n"/>
    </row>
    <row r="3">
      <c r="B3" s="3" t="inlineStr">
        <is>
          <t>Бесплатный шаблон от Fintrek · fintrek.app</t>
        </is>
      </c>
      <c r="C3" s="2" t="n"/>
      <c r="D3" s="2" t="n"/>
    </row>
    <row r="4">
      <c r="B4" s="2" t="n"/>
      <c r="C4" s="2" t="n"/>
      <c r="D4" s="2" t="n"/>
    </row>
    <row r="6" ht="36" customHeight="1">
      <c r="B6" s="4" t="inlineStr">
        <is>
          <t>1</t>
        </is>
      </c>
      <c r="C6" s="5" t="inlineStr">
        <is>
          <t>Впишите свои курсы</t>
        </is>
      </c>
      <c r="D6" s="6" t="inlineStr">
        <is>
          <t>На листе «Курсы» выберите основную валюту и впишите курс, по которому реально меняли, а не с сайта.</t>
        </is>
      </c>
    </row>
    <row r="8" ht="36" customHeight="1">
      <c r="B8" s="4" t="inlineStr">
        <is>
          <t>2</t>
        </is>
      </c>
      <c r="C8" s="5" t="inlineStr">
        <is>
          <t>Записывайте доходы и расходы</t>
        </is>
      </c>
      <c r="D8" s="6" t="inlineStr">
        <is>
          <t>На листе «Записи» — дата, что, сумма и валюта. Сумма в основной валюте посчитается сама.</t>
        </is>
      </c>
    </row>
    <row r="10" ht="36" customHeight="1">
      <c r="B10" s="4" t="inlineStr">
        <is>
          <t>3</t>
        </is>
      </c>
      <c r="C10" s="5" t="inlineStr">
        <is>
          <t>Смотрите месяц</t>
        </is>
      </c>
      <c r="D10" s="6" t="inlineStr">
        <is>
          <t>«Итоги месяца»: доходы, расходы по статьям против плана и сколько осталось — готово к печати.</t>
        </is>
      </c>
    </row>
    <row r="12">
      <c r="C12" s="7" t="inlineStr">
        <is>
          <t>Чем этот шаблон отличается</t>
        </is>
      </c>
    </row>
    <row r="13">
      <c r="C13" s="8" t="inlineStr">
        <is>
          <t>✓</t>
        </is>
      </c>
      <c r="D13" s="9" t="inlineStr">
        <is>
          <t>Любая валюта в любой строке — доллары, евро, лиры, лари, рубли, USDT.</t>
        </is>
      </c>
    </row>
    <row r="14">
      <c r="C14" s="8" t="inlineStr">
        <is>
          <t>✓</t>
        </is>
      </c>
      <c r="D14" s="9" t="inlineStr">
        <is>
          <t>Ваш собственный курс — итог совпадает с деньгами, которые у вас есть.</t>
        </is>
      </c>
    </row>
    <row r="15">
      <c r="C15" s="8" t="inlineStr">
        <is>
          <t>✓</t>
        </is>
      </c>
      <c r="D15" s="9" t="inlineStr">
        <is>
          <t>Семейные статьи с планом на месяц и итогом на одну страницу для печати.</t>
        </is>
      </c>
    </row>
    <row r="17">
      <c r="B17" s="10" t="n"/>
      <c r="C17" s="11" t="inlineStr">
        <is>
          <t>Надоело вписывать каждый кофе?</t>
        </is>
      </c>
      <c r="D17" s="10" t="n"/>
    </row>
    <row r="18" ht="30" customHeight="1">
      <c r="B18" s="10" t="n"/>
      <c r="C18" s="12" t="inlineStr">
        <is>
          <t>Скажите боту Fintrek в Telegram «кофе 95 лир» — он запишет в нужной валюте по вашему курсу. Первый месяц бесплатно.</t>
        </is>
      </c>
    </row>
    <row r="19">
      <c r="B19" s="10" t="n"/>
    </row>
    <row r="20">
      <c r="B20" s="10" t="n"/>
      <c r="C20" s="13" t="inlineStr">
        <is>
          <t>Попробовать Fintrek в Telegram →</t>
        </is>
      </c>
      <c r="D20" s="10" t="n"/>
    </row>
  </sheetData>
  <mergeCells count="1">
    <mergeCell ref="C18:D19"/>
  </mergeCells>
  <hyperlinks>
    <hyperlink xmlns:r="http://schemas.openxmlformats.org/officeDocument/2006/relationships" ref="C20" r:id="rId1"/>
  </hyperlink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11" customWidth="1" min="4" max="4"/>
    <col width="22" customWidth="1" min="5" max="5"/>
    <col width="13" customWidth="1" min="6" max="6"/>
    <col width="10" customWidth="1" min="7" max="7"/>
    <col width="19" customWidth="1" min="8" max="8"/>
    <col width="10" customWidth="1" min="9" max="9"/>
  </cols>
  <sheetData>
    <row r="2">
      <c r="B2" s="14" t="inlineStr">
        <is>
          <t>Записи</t>
        </is>
      </c>
    </row>
    <row r="3">
      <c r="B3" s="15" t="inlineStr">
        <is>
          <t>Бесплатный шаблон от Fintrek · fintrek.app</t>
        </is>
      </c>
    </row>
    <row r="4">
      <c r="B4" s="16" t="inlineStr">
        <is>
          <t>Дата</t>
        </is>
      </c>
      <c r="C4" s="16" t="inlineStr">
        <is>
          <t>Что</t>
        </is>
      </c>
      <c r="D4" s="16" t="inlineStr">
        <is>
          <t>Тип</t>
        </is>
      </c>
      <c r="E4" s="16" t="inlineStr">
        <is>
          <t>Статья</t>
        </is>
      </c>
      <c r="F4" s="16" t="inlineStr">
        <is>
          <t>Сумма</t>
        </is>
      </c>
      <c r="G4" s="16" t="inlineStr">
        <is>
          <t>Валюта</t>
        </is>
      </c>
      <c r="H4" s="16" t="inlineStr">
        <is>
          <t>В основной валюте</t>
        </is>
      </c>
      <c r="I4" s="16" t="inlineStr">
        <is>
          <t>Месяц</t>
        </is>
      </c>
    </row>
    <row r="5">
      <c r="B5" s="17" t="n">
        <v>46296</v>
      </c>
      <c r="C5" t="inlineStr">
        <is>
          <t>Зарплата</t>
        </is>
      </c>
      <c r="D5" t="inlineStr">
        <is>
          <t>Доход</t>
        </is>
      </c>
      <c r="F5" s="18" t="n">
        <v>3200</v>
      </c>
      <c r="G5" t="inlineStr">
        <is>
          <t>USD</t>
        </is>
      </c>
      <c r="H5" s="18">
        <f>IF(OR(F5="",G5=""),"",F5/IFERROR(VLOOKUP(G5,Rates[[Валюта]:[За 1 основную]],3,FALSE),1))</f>
        <v/>
      </c>
      <c r="I5" s="19">
        <f>IF(B5="","",DATE(YEAR(B5),MONTH(B5),1))</f>
        <v/>
      </c>
    </row>
    <row r="6">
      <c r="B6" s="17" t="n">
        <v>46296</v>
      </c>
      <c r="C6" t="inlineStr">
        <is>
          <t>Аренда</t>
        </is>
      </c>
      <c r="D6" t="inlineStr">
        <is>
          <t>Расход</t>
        </is>
      </c>
      <c r="E6" t="inlineStr">
        <is>
          <t>Аренда</t>
        </is>
      </c>
      <c r="F6" s="18" t="n">
        <v>900</v>
      </c>
      <c r="G6" t="inlineStr">
        <is>
          <t>USD</t>
        </is>
      </c>
      <c r="H6" s="18">
        <f>IF(OR(F6="",G6=""),"",F6/IFERROR(VLOOKUP(G6,Rates[[Валюта]:[За 1 основную]],3,FALSE),1))</f>
        <v/>
      </c>
      <c r="I6" s="19">
        <f>IF(B6="","",DATE(YEAR(B6),MONTH(B6),1))</f>
        <v/>
      </c>
    </row>
    <row r="7">
      <c r="B7" s="17" t="n">
        <v>46298</v>
      </c>
      <c r="C7" t="inlineStr">
        <is>
          <t>Супермаркет</t>
        </is>
      </c>
      <c r="D7" t="inlineStr">
        <is>
          <t>Расход</t>
        </is>
      </c>
      <c r="E7" t="inlineStr">
        <is>
          <t>Продукты</t>
        </is>
      </c>
      <c r="F7" s="18" t="n">
        <v>2350</v>
      </c>
      <c r="G7" t="inlineStr">
        <is>
          <t>TRY</t>
        </is>
      </c>
      <c r="H7" s="18">
        <f>IF(OR(F7="",G7=""),"",F7/IFERROR(VLOOKUP(G7,Rates[[Валюта]:[За 1 основную]],3,FALSE),1))</f>
        <v/>
      </c>
      <c r="I7" s="19">
        <f>IF(B7="","",DATE(YEAR(B7),MONTH(B7),1))</f>
        <v/>
      </c>
    </row>
    <row r="8">
      <c r="B8" s="17" t="n">
        <v>46299</v>
      </c>
      <c r="C8" t="inlineStr">
        <is>
          <t>Кофе</t>
        </is>
      </c>
      <c r="D8" t="inlineStr">
        <is>
          <t>Расход</t>
        </is>
      </c>
      <c r="E8" t="inlineStr">
        <is>
          <t>Кафе и рестораны</t>
        </is>
      </c>
      <c r="F8" s="18" t="n">
        <v>95</v>
      </c>
      <c r="G8" t="inlineStr">
        <is>
          <t>TRY</t>
        </is>
      </c>
      <c r="H8" s="18">
        <f>IF(OR(F8="",G8=""),"",F8/IFERROR(VLOOKUP(G8,Rates[[Валюта]:[За 1 основную]],3,FALSE),1))</f>
        <v/>
      </c>
      <c r="I8" s="19">
        <f>IF(B8="","",DATE(YEAR(B8),MONTH(B8),1))</f>
        <v/>
      </c>
    </row>
    <row r="9">
      <c r="B9" s="17" t="n">
        <v>46300</v>
      </c>
      <c r="C9" t="inlineStr">
        <is>
          <t>Свет и вода</t>
        </is>
      </c>
      <c r="D9" t="inlineStr">
        <is>
          <t>Расход</t>
        </is>
      </c>
      <c r="E9" t="inlineStr">
        <is>
          <t>Коммунальные</t>
        </is>
      </c>
      <c r="F9" s="18" t="n">
        <v>3100</v>
      </c>
      <c r="G9" t="inlineStr">
        <is>
          <t>TRY</t>
        </is>
      </c>
      <c r="H9" s="18">
        <f>IF(OR(F9="",G9=""),"",F9/IFERROR(VLOOKUP(G9,Rates[[Валюта]:[За 1 основную]],3,FALSE),1))</f>
        <v/>
      </c>
      <c r="I9" s="19">
        <f>IF(B9="","",DATE(YEAR(B9),MONTH(B9),1))</f>
        <v/>
      </c>
    </row>
    <row r="10">
      <c r="B10" s="17" t="n">
        <v>46301</v>
      </c>
      <c r="C10" t="inlineStr">
        <is>
          <t>Такси</t>
        </is>
      </c>
      <c r="D10" t="inlineStr">
        <is>
          <t>Расход</t>
        </is>
      </c>
      <c r="E10" t="inlineStr">
        <is>
          <t>Транспорт</t>
        </is>
      </c>
      <c r="F10" s="18" t="n">
        <v>420</v>
      </c>
      <c r="G10" t="inlineStr">
        <is>
          <t>TRY</t>
        </is>
      </c>
      <c r="H10" s="18">
        <f>IF(OR(F10="",G10=""),"",F10/IFERROR(VLOOKUP(G10,Rates[[Валюта]:[За 1 основную]],3,FALSE),1))</f>
        <v/>
      </c>
      <c r="I10" s="19">
        <f>IF(B10="","",DATE(YEAR(B10),MONTH(B10),1))</f>
        <v/>
      </c>
    </row>
    <row r="11">
      <c r="B11" s="17" t="n">
        <v>46303</v>
      </c>
      <c r="C11" t="inlineStr">
        <is>
          <t>Оплата за фриланс</t>
        </is>
      </c>
      <c r="D11" t="inlineStr">
        <is>
          <t>Доход</t>
        </is>
      </c>
      <c r="F11" s="18" t="n">
        <v>650</v>
      </c>
      <c r="G11" t="inlineStr">
        <is>
          <t>USDT</t>
        </is>
      </c>
      <c r="H11" s="18">
        <f>IF(OR(F11="",G11=""),"",F11/IFERROR(VLOOKUP(G11,Rates[[Валюта]:[За 1 основную]],3,FALSE),1))</f>
        <v/>
      </c>
      <c r="I11" s="19">
        <f>IF(B11="","",DATE(YEAR(B11),MONTH(B11),1))</f>
        <v/>
      </c>
    </row>
    <row r="12">
      <c r="B12" s="17" t="n">
        <v>46304</v>
      </c>
      <c r="C12" t="inlineStr">
        <is>
          <t>Аптека</t>
        </is>
      </c>
      <c r="D12" t="inlineStr">
        <is>
          <t>Расход</t>
        </is>
      </c>
      <c r="E12" t="inlineStr">
        <is>
          <t>Здоровье</t>
        </is>
      </c>
      <c r="F12" s="18" t="n">
        <v>38</v>
      </c>
      <c r="G12" t="inlineStr">
        <is>
          <t>EUR</t>
        </is>
      </c>
      <c r="H12" s="18">
        <f>IF(OR(F12="",G12=""),"",F12/IFERROR(VLOOKUP(G12,Rates[[Валюта]:[За 1 основную]],3,FALSE),1))</f>
        <v/>
      </c>
      <c r="I12" s="19">
        <f>IF(B12="","",DATE(YEAR(B12),MONTH(B12),1))</f>
        <v/>
      </c>
    </row>
    <row r="13">
      <c r="B13" s="17" t="n">
        <v>46306</v>
      </c>
      <c r="C13" t="inlineStr">
        <is>
          <t>Ужин с друзьями</t>
        </is>
      </c>
      <c r="D13" t="inlineStr">
        <is>
          <t>Расход</t>
        </is>
      </c>
      <c r="E13" t="inlineStr">
        <is>
          <t>Кафе и рестораны</t>
        </is>
      </c>
      <c r="F13" s="18" t="n">
        <v>1600</v>
      </c>
      <c r="G13" t="inlineStr">
        <is>
          <t>TRY</t>
        </is>
      </c>
      <c r="H13" s="18">
        <f>IF(OR(F13="",G13=""),"",F13/IFERROR(VLOOKUP(G13,Rates[[Валюта]:[За 1 основную]],3,FALSE),1))</f>
        <v/>
      </c>
      <c r="I13" s="19">
        <f>IF(B13="","",DATE(YEAR(B13),MONTH(B13),1))</f>
        <v/>
      </c>
    </row>
    <row r="14">
      <c r="B14" s="17" t="n">
        <v>46307</v>
      </c>
      <c r="C14" t="inlineStr">
        <is>
          <t>Подписка на кино</t>
        </is>
      </c>
      <c r="D14" t="inlineStr">
        <is>
          <t>Расход</t>
        </is>
      </c>
      <c r="E14" t="inlineStr">
        <is>
          <t>Подписки</t>
        </is>
      </c>
      <c r="F14" s="18" t="n">
        <v>12</v>
      </c>
      <c r="G14" t="inlineStr">
        <is>
          <t>USD</t>
        </is>
      </c>
      <c r="H14" s="18">
        <f>IF(OR(F14="",G14=""),"",F14/IFERROR(VLOOKUP(G14,Rates[[Валюта]:[За 1 основную]],3,FALSE),1))</f>
        <v/>
      </c>
      <c r="I14" s="19">
        <f>IF(B14="","",DATE(YEAR(B14),MONTH(B14),1))</f>
        <v/>
      </c>
    </row>
    <row r="15">
      <c r="B15" s="17" t="n">
        <v>46309</v>
      </c>
      <c r="C15" t="inlineStr">
        <is>
          <t>Обувь</t>
        </is>
      </c>
      <c r="D15" t="inlineStr">
        <is>
          <t>Расход</t>
        </is>
      </c>
      <c r="E15" t="inlineStr">
        <is>
          <t>Покупки</t>
        </is>
      </c>
      <c r="F15" s="18" t="n">
        <v>85</v>
      </c>
      <c r="G15" t="inlineStr">
        <is>
          <t>EUR</t>
        </is>
      </c>
      <c r="H15" s="18">
        <f>IF(OR(F15="",G15=""),"",F15/IFERROR(VLOOKUP(G15,Rates[[Валюта]:[За 1 основную]],3,FALSE),1))</f>
        <v/>
      </c>
      <c r="I15" s="19">
        <f>IF(B15="","",DATE(YEAR(B15),MONTH(B15),1))</f>
        <v/>
      </c>
    </row>
    <row r="16">
      <c r="B16" s="17" t="n">
        <v>46311</v>
      </c>
      <c r="C16" t="inlineStr">
        <is>
          <t>Продукты</t>
        </is>
      </c>
      <c r="D16" t="inlineStr">
        <is>
          <t>Расход</t>
        </is>
      </c>
      <c r="E16" t="inlineStr">
        <is>
          <t>Продукты</t>
        </is>
      </c>
      <c r="F16" s="18" t="n">
        <v>1900</v>
      </c>
      <c r="G16" t="inlineStr">
        <is>
          <t>TRY</t>
        </is>
      </c>
      <c r="H16" s="18">
        <f>IF(OR(F16="",G16=""),"",F16/IFERROR(VLOOKUP(G16,Rates[[Валюта]:[За 1 основную]],3,FALSE),1))</f>
        <v/>
      </c>
      <c r="I16" s="19">
        <f>IF(B16="","",DATE(YEAR(B16),MONTH(B16),1))</f>
        <v/>
      </c>
    </row>
    <row r="17">
      <c r="B17" s="17" t="n">
        <v>46313</v>
      </c>
      <c r="C17" t="inlineStr">
        <is>
          <t>Пополнение проездного</t>
        </is>
      </c>
      <c r="D17" t="inlineStr">
        <is>
          <t>Расход</t>
        </is>
      </c>
      <c r="E17" t="inlineStr">
        <is>
          <t>Транспорт</t>
        </is>
      </c>
      <c r="F17" s="18" t="n">
        <v>500</v>
      </c>
      <c r="G17" t="inlineStr">
        <is>
          <t>TRY</t>
        </is>
      </c>
      <c r="H17" s="18">
        <f>IF(OR(F17="",G17=""),"",F17/IFERROR(VLOOKUP(G17,Rates[[Валюта]:[За 1 основную]],3,FALSE),1))</f>
        <v/>
      </c>
      <c r="I17" s="19">
        <f>IF(B17="","",DATE(YEAR(B17),MONTH(B17),1))</f>
        <v/>
      </c>
    </row>
    <row r="18">
      <c r="B18" s="17" t="n">
        <v>46316</v>
      </c>
      <c r="C18" t="inlineStr">
        <is>
          <t>Выходные, отель</t>
        </is>
      </c>
      <c r="D18" t="inlineStr">
        <is>
          <t>Расход</t>
        </is>
      </c>
      <c r="E18" t="inlineStr">
        <is>
          <t>Поездки</t>
        </is>
      </c>
      <c r="F18" s="18" t="n">
        <v>240</v>
      </c>
      <c r="G18" t="inlineStr">
        <is>
          <t>GEL</t>
        </is>
      </c>
      <c r="H18" s="18">
        <f>IF(OR(F18="",G18=""),"",F18/IFERROR(VLOOKUP(G18,Rates[[Валюта]:[За 1 основную]],3,FALSE),1))</f>
        <v/>
      </c>
      <c r="I18" s="19">
        <f>IF(B18="","",DATE(YEAR(B18),MONTH(B18),1))</f>
        <v/>
      </c>
    </row>
    <row r="19">
      <c r="B19" s="17" t="n">
        <v>46319</v>
      </c>
      <c r="C19" t="inlineStr">
        <is>
          <t>Рынок</t>
        </is>
      </c>
      <c r="D19" t="inlineStr">
        <is>
          <t>Расход</t>
        </is>
      </c>
      <c r="E19" t="inlineStr">
        <is>
          <t>Продукты</t>
        </is>
      </c>
      <c r="F19" s="18" t="n">
        <v>1250</v>
      </c>
      <c r="G19" t="inlineStr">
        <is>
          <t>TRY</t>
        </is>
      </c>
      <c r="H19" s="18">
        <f>IF(OR(F19="",G19=""),"",F19/IFERROR(VLOOKUP(G19,Rates[[Валюта]:[За 1 основную]],3,FALSE),1))</f>
        <v/>
      </c>
      <c r="I19" s="19">
        <f>IF(B19="","",DATE(YEAR(B19),MONTH(B19),1))</f>
        <v/>
      </c>
    </row>
    <row r="20">
      <c r="B20" s="17" t="n">
        <v>46322</v>
      </c>
      <c r="C20" t="inlineStr">
        <is>
          <t>Мобильная связь</t>
        </is>
      </c>
      <c r="D20" t="inlineStr">
        <is>
          <t>Расход</t>
        </is>
      </c>
      <c r="E20" t="inlineStr">
        <is>
          <t>Коммунальные</t>
        </is>
      </c>
      <c r="F20" s="18" t="n">
        <v>15</v>
      </c>
      <c r="G20" t="inlineStr">
        <is>
          <t>USD</t>
        </is>
      </c>
      <c r="H20" s="18">
        <f>IF(OR(F20="",G20=""),"",F20/IFERROR(VLOOKUP(G20,Rates[[Валюта]:[За 1 основную]],3,FALSE),1))</f>
        <v/>
      </c>
      <c r="I20" s="19">
        <f>IF(B20="","",DATE(YEAR(B20),MONTH(B20),1))</f>
        <v/>
      </c>
    </row>
    <row r="21">
      <c r="B21" s="17" t="n"/>
      <c r="F21" s="18" t="n"/>
      <c r="H21" s="18">
        <f>IF(OR(F21="",G21=""),"",F21/IFERROR(VLOOKUP(G21,Rates[[Валюта]:[За 1 основную]],3,FALSE),1))</f>
        <v/>
      </c>
      <c r="I21" s="19">
        <f>IF(B21="","",DATE(YEAR(B21),MONTH(B21),1))</f>
        <v/>
      </c>
    </row>
    <row r="22">
      <c r="B22" s="17" t="n"/>
      <c r="F22" s="18" t="n"/>
      <c r="H22" s="18">
        <f>IF(OR(F22="",G22=""),"",F22/IFERROR(VLOOKUP(G22,Rates[[Валюта]:[За 1 основную]],3,FALSE),1))</f>
        <v/>
      </c>
      <c r="I22" s="19">
        <f>IF(B22="","",DATE(YEAR(B22),MONTH(B22),1))</f>
        <v/>
      </c>
    </row>
    <row r="23">
      <c r="B23" s="17" t="n"/>
      <c r="F23" s="18" t="n"/>
      <c r="H23" s="18">
        <f>IF(OR(F23="",G23=""),"",F23/IFERROR(VLOOKUP(G23,Rates[[Валюта]:[За 1 основную]],3,FALSE),1))</f>
        <v/>
      </c>
      <c r="I23" s="19">
        <f>IF(B23="","",DATE(YEAR(B23),MONTH(B23),1))</f>
        <v/>
      </c>
    </row>
    <row r="24">
      <c r="B24" s="17" t="n"/>
      <c r="F24" s="18" t="n"/>
      <c r="H24" s="18">
        <f>IF(OR(F24="",G24=""),"",F24/IFERROR(VLOOKUP(G24,Rates[[Валюта]:[За 1 основную]],3,FALSE),1))</f>
        <v/>
      </c>
      <c r="I24" s="19">
        <f>IF(B24="","",DATE(YEAR(B24),MONTH(B24),1))</f>
        <v/>
      </c>
    </row>
    <row r="25">
      <c r="B25" s="17" t="n"/>
      <c r="F25" s="18" t="n"/>
      <c r="H25" s="18">
        <f>IF(OR(F25="",G25=""),"",F25/IFERROR(VLOOKUP(G25,Rates[[Валюта]:[За 1 основную]],3,FALSE),1))</f>
        <v/>
      </c>
      <c r="I25" s="19">
        <f>IF(B25="","",DATE(YEAR(B25),MONTH(B25),1))</f>
        <v/>
      </c>
    </row>
    <row r="26">
      <c r="B26" s="17" t="n"/>
      <c r="F26" s="18" t="n"/>
      <c r="H26" s="18">
        <f>IF(OR(F26="",G26=""),"",F26/IFERROR(VLOOKUP(G26,Rates[[Валюта]:[За 1 основную]],3,FALSE),1))</f>
        <v/>
      </c>
      <c r="I26" s="19">
        <f>IF(B26="","",DATE(YEAR(B26),MONTH(B26),1))</f>
        <v/>
      </c>
    </row>
    <row r="27">
      <c r="B27" s="17" t="n"/>
      <c r="F27" s="18" t="n"/>
      <c r="H27" s="18">
        <f>IF(OR(F27="",G27=""),"",F27/IFERROR(VLOOKUP(G27,Rates[[Валюта]:[За 1 основную]],3,FALSE),1))</f>
        <v/>
      </c>
      <c r="I27" s="19">
        <f>IF(B27="","",DATE(YEAR(B27),MONTH(B27),1))</f>
        <v/>
      </c>
    </row>
    <row r="28">
      <c r="B28" s="17" t="n"/>
      <c r="F28" s="18" t="n"/>
      <c r="H28" s="18">
        <f>IF(OR(F28="",G28=""),"",F28/IFERROR(VLOOKUP(G28,Rates[[Валюта]:[За 1 основную]],3,FALSE),1))</f>
        <v/>
      </c>
      <c r="I28" s="19">
        <f>IF(B28="","",DATE(YEAR(B28),MONTH(B28),1))</f>
        <v/>
      </c>
    </row>
    <row r="29">
      <c r="B29" s="17" t="n"/>
      <c r="F29" s="18" t="n"/>
      <c r="H29" s="18">
        <f>IF(OR(F29="",G29=""),"",F29/IFERROR(VLOOKUP(G29,Rates[[Валюта]:[За 1 основную]],3,FALSE),1))</f>
        <v/>
      </c>
      <c r="I29" s="19">
        <f>IF(B29="","",DATE(YEAR(B29),MONTH(B29),1))</f>
        <v/>
      </c>
    </row>
    <row r="30">
      <c r="B30" s="17" t="n"/>
      <c r="F30" s="18" t="n"/>
      <c r="H30" s="18">
        <f>IF(OR(F30="",G30=""),"",F30/IFERROR(VLOOKUP(G30,Rates[[Валюта]:[За 1 основную]],3,FALSE),1))</f>
        <v/>
      </c>
      <c r="I30" s="19">
        <f>IF(B30="","",DATE(YEAR(B30),MONTH(B30),1))</f>
        <v/>
      </c>
    </row>
    <row r="31">
      <c r="B31" s="17" t="n"/>
      <c r="F31" s="18" t="n"/>
      <c r="H31" s="18">
        <f>IF(OR(F31="",G31=""),"",F31/IFERROR(VLOOKUP(G31,Rates[[Валюта]:[За 1 основную]],3,FALSE),1))</f>
        <v/>
      </c>
      <c r="I31" s="19">
        <f>IF(B31="","",DATE(YEAR(B31),MONTH(B31),1))</f>
        <v/>
      </c>
    </row>
    <row r="32">
      <c r="B32" s="17" t="n"/>
      <c r="F32" s="18" t="n"/>
      <c r="H32" s="18">
        <f>IF(OR(F32="",G32=""),"",F32/IFERROR(VLOOKUP(G32,Rates[[Валюта]:[За 1 основную]],3,FALSE),1))</f>
        <v/>
      </c>
      <c r="I32" s="19">
        <f>IF(B32="","",DATE(YEAR(B32),MONTH(B32),1))</f>
        <v/>
      </c>
    </row>
    <row r="33">
      <c r="B33" s="17" t="n"/>
      <c r="F33" s="18" t="n"/>
      <c r="H33" s="18">
        <f>IF(OR(F33="",G33=""),"",F33/IFERROR(VLOOKUP(G33,Rates[[Валюта]:[За 1 основную]],3,FALSE),1))</f>
        <v/>
      </c>
      <c r="I33" s="19">
        <f>IF(B33="","",DATE(YEAR(B33),MONTH(B33),1))</f>
        <v/>
      </c>
    </row>
    <row r="34">
      <c r="B34" s="17" t="n"/>
      <c r="F34" s="18" t="n"/>
      <c r="H34" s="18">
        <f>IF(OR(F34="",G34=""),"",F34/IFERROR(VLOOKUP(G34,Rates[[Валюта]:[За 1 основную]],3,FALSE),1))</f>
        <v/>
      </c>
      <c r="I34" s="19">
        <f>IF(B34="","",DATE(YEAR(B34),MONTH(B34),1))</f>
        <v/>
      </c>
    </row>
    <row r="35">
      <c r="B35" s="17" t="n"/>
      <c r="F35" s="18" t="n"/>
      <c r="H35" s="18">
        <f>IF(OR(F35="",G35=""),"",F35/IFERROR(VLOOKUP(G35,Rates[[Валюта]:[За 1 основную]],3,FALSE),1))</f>
        <v/>
      </c>
      <c r="I35" s="19">
        <f>IF(B35="","",DATE(YEAR(B35),MONTH(B35),1))</f>
        <v/>
      </c>
    </row>
    <row r="36">
      <c r="B36" s="17" t="n"/>
      <c r="F36" s="18" t="n"/>
      <c r="H36" s="18">
        <f>IF(OR(F36="",G36=""),"",F36/IFERROR(VLOOKUP(G36,Rates[[Валюта]:[За 1 основную]],3,FALSE),1))</f>
        <v/>
      </c>
      <c r="I36" s="19">
        <f>IF(B36="","",DATE(YEAR(B36),MONTH(B36),1))</f>
        <v/>
      </c>
    </row>
    <row r="37">
      <c r="B37" s="17" t="n"/>
      <c r="F37" s="18" t="n"/>
      <c r="H37" s="18">
        <f>IF(OR(F37="",G37=""),"",F37/IFERROR(VLOOKUP(G37,Rates[[Валюта]:[За 1 основную]],3,FALSE),1))</f>
        <v/>
      </c>
      <c r="I37" s="19">
        <f>IF(B37="","",DATE(YEAR(B37),MONTH(B37),1))</f>
        <v/>
      </c>
    </row>
    <row r="38">
      <c r="B38" s="17" t="n"/>
      <c r="F38" s="18" t="n"/>
      <c r="H38" s="18">
        <f>IF(OR(F38="",G38=""),"",F38/IFERROR(VLOOKUP(G38,Rates[[Валюта]:[За 1 основную]],3,FALSE),1))</f>
        <v/>
      </c>
      <c r="I38" s="19">
        <f>IF(B38="","",DATE(YEAR(B38),MONTH(B38),1))</f>
        <v/>
      </c>
    </row>
    <row r="39">
      <c r="B39" s="17" t="n"/>
      <c r="F39" s="18" t="n"/>
      <c r="H39" s="18">
        <f>IF(OR(F39="",G39=""),"",F39/IFERROR(VLOOKUP(G39,Rates[[Валюта]:[За 1 основную]],3,FALSE),1))</f>
        <v/>
      </c>
      <c r="I39" s="19">
        <f>IF(B39="","",DATE(YEAR(B39),MONTH(B39),1))</f>
        <v/>
      </c>
    </row>
    <row r="40">
      <c r="B40" s="17" t="n"/>
      <c r="F40" s="18" t="n"/>
      <c r="H40" s="18">
        <f>IF(OR(F40="",G40=""),"",F40/IFERROR(VLOOKUP(G40,Rates[[Валюта]:[За 1 основную]],3,FALSE),1))</f>
        <v/>
      </c>
      <c r="I40" s="19">
        <f>IF(B40="","",DATE(YEAR(B40),MONTH(B40),1))</f>
        <v/>
      </c>
    </row>
    <row r="41">
      <c r="B41" s="17" t="n"/>
      <c r="F41" s="18" t="n"/>
      <c r="H41" s="18">
        <f>IF(OR(F41="",G41=""),"",F41/IFERROR(VLOOKUP(G41,Rates[[Валюта]:[За 1 основную]],3,FALSE),1))</f>
        <v/>
      </c>
      <c r="I41" s="19">
        <f>IF(B41="","",DATE(YEAR(B41),MONTH(B41),1))</f>
        <v/>
      </c>
    </row>
    <row r="42">
      <c r="B42" s="17" t="n"/>
      <c r="F42" s="18" t="n"/>
      <c r="H42" s="18">
        <f>IF(OR(F42="",G42=""),"",F42/IFERROR(VLOOKUP(G42,Rates[[Валюта]:[За 1 основную]],3,FALSE),1))</f>
        <v/>
      </c>
      <c r="I42" s="19">
        <f>IF(B42="","",DATE(YEAR(B42),MONTH(B42),1))</f>
        <v/>
      </c>
    </row>
    <row r="43">
      <c r="B43" s="17" t="n"/>
      <c r="F43" s="18" t="n"/>
      <c r="H43" s="18">
        <f>IF(OR(F43="",G43=""),"",F43/IFERROR(VLOOKUP(G43,Rates[[Валюта]:[За 1 основную]],3,FALSE),1))</f>
        <v/>
      </c>
      <c r="I43" s="19">
        <f>IF(B43="","",DATE(YEAR(B43),MONTH(B43),1))</f>
        <v/>
      </c>
    </row>
    <row r="44">
      <c r="B44" s="17" t="n"/>
      <c r="F44" s="18" t="n"/>
      <c r="H44" s="18">
        <f>IF(OR(F44="",G44=""),"",F44/IFERROR(VLOOKUP(G44,Rates[[Валюта]:[За 1 основную]],3,FALSE),1))</f>
        <v/>
      </c>
      <c r="I44" s="19">
        <f>IF(B44="","",DATE(YEAR(B44),MONTH(B44),1))</f>
        <v/>
      </c>
    </row>
    <row r="45">
      <c r="B45" s="17" t="n"/>
      <c r="F45" s="18" t="n"/>
      <c r="H45" s="18">
        <f>IF(OR(F45="",G45=""),"",F45/IFERROR(VLOOKUP(G45,Rates[[Валюта]:[За 1 основную]],3,FALSE),1))</f>
        <v/>
      </c>
      <c r="I45" s="19">
        <f>IF(B45="","",DATE(YEAR(B45),MONTH(B45),1))</f>
        <v/>
      </c>
    </row>
    <row r="46">
      <c r="B46" s="17" t="n"/>
      <c r="F46" s="18" t="n"/>
      <c r="H46" s="18">
        <f>IF(OR(F46="",G46=""),"",F46/IFERROR(VLOOKUP(G46,Rates[[Валюта]:[За 1 основную]],3,FALSE),1))</f>
        <v/>
      </c>
      <c r="I46" s="19">
        <f>IF(B46="","",DATE(YEAR(B46),MONTH(B46),1))</f>
        <v/>
      </c>
    </row>
    <row r="47">
      <c r="B47" s="17" t="n"/>
      <c r="F47" s="18" t="n"/>
      <c r="H47" s="18">
        <f>IF(OR(F47="",G47=""),"",F47/IFERROR(VLOOKUP(G47,Rates[[Валюта]:[За 1 основную]],3,FALSE),1))</f>
        <v/>
      </c>
      <c r="I47" s="19">
        <f>IF(B47="","",DATE(YEAR(B47),MONTH(B47),1))</f>
        <v/>
      </c>
    </row>
    <row r="48">
      <c r="B48" s="17" t="n"/>
      <c r="F48" s="18" t="n"/>
      <c r="H48" s="18">
        <f>IF(OR(F48="",G48=""),"",F48/IFERROR(VLOOKUP(G48,Rates[[Валюта]:[За 1 основную]],3,FALSE),1))</f>
        <v/>
      </c>
      <c r="I48" s="19">
        <f>IF(B48="","",DATE(YEAR(B48),MONTH(B48),1))</f>
        <v/>
      </c>
    </row>
    <row r="49">
      <c r="B49" s="17" t="n"/>
      <c r="F49" s="18" t="n"/>
      <c r="H49" s="18">
        <f>IF(OR(F49="",G49=""),"",F49/IFERROR(VLOOKUP(G49,Rates[[Валюта]:[За 1 основную]],3,FALSE),1))</f>
        <v/>
      </c>
      <c r="I49" s="19">
        <f>IF(B49="","",DATE(YEAR(B49),MONTH(B49),1))</f>
        <v/>
      </c>
    </row>
    <row r="50">
      <c r="B50" s="17" t="n"/>
      <c r="F50" s="18" t="n"/>
      <c r="H50" s="18">
        <f>IF(OR(F50="",G50=""),"",F50/IFERROR(VLOOKUP(G50,Rates[[Валюта]:[За 1 основную]],3,FALSE),1))</f>
        <v/>
      </c>
      <c r="I50" s="19">
        <f>IF(B50="","",DATE(YEAR(B50),MONTH(B50),1))</f>
        <v/>
      </c>
    </row>
    <row r="51">
      <c r="B51" s="17" t="n"/>
      <c r="F51" s="18" t="n"/>
      <c r="H51" s="18">
        <f>IF(OR(F51="",G51=""),"",F51/IFERROR(VLOOKUP(G51,Rates[[Валюта]:[За 1 основную]],3,FALSE),1))</f>
        <v/>
      </c>
      <c r="I51" s="19">
        <f>IF(B51="","",DATE(YEAR(B51),MONTH(B51),1))</f>
        <v/>
      </c>
    </row>
    <row r="52">
      <c r="B52" s="17" t="n"/>
      <c r="F52" s="18" t="n"/>
      <c r="H52" s="18">
        <f>IF(OR(F52="",G52=""),"",F52/IFERROR(VLOOKUP(G52,Rates[[Валюта]:[За 1 основную]],3,FALSE),1))</f>
        <v/>
      </c>
      <c r="I52" s="19">
        <f>IF(B52="","",DATE(YEAR(B52),MONTH(B52),1))</f>
        <v/>
      </c>
    </row>
    <row r="53">
      <c r="B53" s="17" t="n"/>
      <c r="F53" s="18" t="n"/>
      <c r="H53" s="18">
        <f>IF(OR(F53="",G53=""),"",F53/IFERROR(VLOOKUP(G53,Rates[[Валюта]:[За 1 основную]],3,FALSE),1))</f>
        <v/>
      </c>
      <c r="I53" s="19">
        <f>IF(B53="","",DATE(YEAR(B53),MONTH(B53),1))</f>
        <v/>
      </c>
    </row>
    <row r="54">
      <c r="B54" s="17" t="n"/>
      <c r="F54" s="18" t="n"/>
      <c r="H54" s="18">
        <f>IF(OR(F54="",G54=""),"",F54/IFERROR(VLOOKUP(G54,Rates[[Валюта]:[За 1 основную]],3,FALSE),1))</f>
        <v/>
      </c>
      <c r="I54" s="19">
        <f>IF(B54="","",DATE(YEAR(B54),MONTH(B54),1))</f>
        <v/>
      </c>
    </row>
    <row r="55">
      <c r="B55" s="17" t="n"/>
      <c r="F55" s="18" t="n"/>
      <c r="H55" s="18">
        <f>IF(OR(F55="",G55=""),"",F55/IFERROR(VLOOKUP(G55,Rates[[Валюта]:[За 1 основную]],3,FALSE),1))</f>
        <v/>
      </c>
      <c r="I55" s="19">
        <f>IF(B55="","",DATE(YEAR(B55),MONTH(B55),1))</f>
        <v/>
      </c>
    </row>
    <row r="56">
      <c r="B56" s="17" t="n"/>
      <c r="F56" s="18" t="n"/>
      <c r="H56" s="18">
        <f>IF(OR(F56="",G56=""),"",F56/IFERROR(VLOOKUP(G56,Rates[[Валюта]:[За 1 основную]],3,FALSE),1))</f>
        <v/>
      </c>
      <c r="I56" s="19">
        <f>IF(B56="","",DATE(YEAR(B56),MONTH(B56),1))</f>
        <v/>
      </c>
    </row>
    <row r="57">
      <c r="B57" s="17" t="n"/>
      <c r="F57" s="18" t="n"/>
      <c r="H57" s="18">
        <f>IF(OR(F57="",G57=""),"",F57/IFERROR(VLOOKUP(G57,Rates[[Валюта]:[За 1 основную]],3,FALSE),1))</f>
        <v/>
      </c>
      <c r="I57" s="19">
        <f>IF(B57="","",DATE(YEAR(B57),MONTH(B57),1))</f>
        <v/>
      </c>
    </row>
    <row r="58">
      <c r="B58" s="17" t="n"/>
      <c r="F58" s="18" t="n"/>
      <c r="H58" s="18">
        <f>IF(OR(F58="",G58=""),"",F58/IFERROR(VLOOKUP(G58,Rates[[Валюта]:[За 1 основную]],3,FALSE),1))</f>
        <v/>
      </c>
      <c r="I58" s="19">
        <f>IF(B58="","",DATE(YEAR(B58),MONTH(B58),1))</f>
        <v/>
      </c>
    </row>
    <row r="59">
      <c r="B59" s="17" t="n"/>
      <c r="F59" s="18" t="n"/>
      <c r="H59" s="18">
        <f>IF(OR(F59="",G59=""),"",F59/IFERROR(VLOOKUP(G59,Rates[[Валюта]:[За 1 основную]],3,FALSE),1))</f>
        <v/>
      </c>
      <c r="I59" s="19">
        <f>IF(B59="","",DATE(YEAR(B59),MONTH(B59),1))</f>
        <v/>
      </c>
    </row>
    <row r="60">
      <c r="B60" s="17" t="n"/>
      <c r="F60" s="18" t="n"/>
      <c r="H60" s="18">
        <f>IF(OR(F60="",G60=""),"",F60/IFERROR(VLOOKUP(G60,Rates[[Валюта]:[За 1 основную]],3,FALSE),1))</f>
        <v/>
      </c>
      <c r="I60" s="19">
        <f>IF(B60="","",DATE(YEAR(B60),MONTH(B60),1))</f>
        <v/>
      </c>
    </row>
    <row r="61">
      <c r="B61" s="17" t="n"/>
      <c r="F61" s="18" t="n"/>
      <c r="H61" s="18">
        <f>IF(OR(F61="",G61=""),"",F61/IFERROR(VLOOKUP(G61,Rates[[Валюта]:[За 1 основную]],3,FALSE),1))</f>
        <v/>
      </c>
      <c r="I61" s="19">
        <f>IF(B61="","",DATE(YEAR(B61),MONTH(B61),1))</f>
        <v/>
      </c>
    </row>
    <row r="62">
      <c r="B62" s="17" t="n"/>
      <c r="F62" s="18" t="n"/>
      <c r="H62" s="18">
        <f>IF(OR(F62="",G62=""),"",F62/IFERROR(VLOOKUP(G62,Rates[[Валюта]:[За 1 основную]],3,FALSE),1))</f>
        <v/>
      </c>
      <c r="I62" s="19">
        <f>IF(B62="","",DATE(YEAR(B62),MONTH(B62),1))</f>
        <v/>
      </c>
    </row>
    <row r="63">
      <c r="B63" s="17" t="n"/>
      <c r="F63" s="18" t="n"/>
      <c r="H63" s="18">
        <f>IF(OR(F63="",G63=""),"",F63/IFERROR(VLOOKUP(G63,Rates[[Валюта]:[За 1 основную]],3,FALSE),1))</f>
        <v/>
      </c>
      <c r="I63" s="19">
        <f>IF(B63="","",DATE(YEAR(B63),MONTH(B63),1))</f>
        <v/>
      </c>
    </row>
    <row r="64">
      <c r="B64" s="17" t="n"/>
      <c r="F64" s="18" t="n"/>
      <c r="H64" s="18">
        <f>IF(OR(F64="",G64=""),"",F64/IFERROR(VLOOKUP(G64,Rates[[Валюта]:[За 1 основную]],3,FALSE),1))</f>
        <v/>
      </c>
      <c r="I64" s="19">
        <f>IF(B64="","",DATE(YEAR(B64),MONTH(B64),1))</f>
        <v/>
      </c>
    </row>
    <row r="65">
      <c r="B65" s="17" t="n"/>
      <c r="F65" s="18" t="n"/>
      <c r="H65" s="18">
        <f>IF(OR(F65="",G65=""),"",F65/IFERROR(VLOOKUP(G65,Rates[[Валюта]:[За 1 основную]],3,FALSE),1))</f>
        <v/>
      </c>
      <c r="I65" s="19">
        <f>IF(B65="","",DATE(YEAR(B65),MONTH(B65),1))</f>
        <v/>
      </c>
    </row>
    <row r="66">
      <c r="B66" s="17" t="n"/>
      <c r="F66" s="18" t="n"/>
      <c r="H66" s="18">
        <f>IF(OR(F66="",G66=""),"",F66/IFERROR(VLOOKUP(G66,Rates[[Валюта]:[За 1 основную]],3,FALSE),1))</f>
        <v/>
      </c>
      <c r="I66" s="19">
        <f>IF(B66="","",DATE(YEAR(B66),MONTH(B66),1))</f>
        <v/>
      </c>
    </row>
    <row r="67">
      <c r="B67" s="17" t="n"/>
      <c r="F67" s="18" t="n"/>
      <c r="H67" s="18">
        <f>IF(OR(F67="",G67=""),"",F67/IFERROR(VLOOKUP(G67,Rates[[Валюта]:[За 1 основную]],3,FALSE),1))</f>
        <v/>
      </c>
      <c r="I67" s="19">
        <f>IF(B67="","",DATE(YEAR(B67),MONTH(B67),1))</f>
        <v/>
      </c>
    </row>
    <row r="68">
      <c r="B68" s="17" t="n"/>
      <c r="F68" s="18" t="n"/>
      <c r="H68" s="18">
        <f>IF(OR(F68="",G68=""),"",F68/IFERROR(VLOOKUP(G68,Rates[[Валюта]:[За 1 основную]],3,FALSE),1))</f>
        <v/>
      </c>
      <c r="I68" s="19">
        <f>IF(B68="","",DATE(YEAR(B68),MONTH(B68),1))</f>
        <v/>
      </c>
    </row>
    <row r="69">
      <c r="B69" s="17" t="n"/>
      <c r="F69" s="18" t="n"/>
      <c r="H69" s="18">
        <f>IF(OR(F69="",G69=""),"",F69/IFERROR(VLOOKUP(G69,Rates[[Валюта]:[За 1 основную]],3,FALSE),1))</f>
        <v/>
      </c>
      <c r="I69" s="19">
        <f>IF(B69="","",DATE(YEAR(B69),MONTH(B69),1))</f>
        <v/>
      </c>
    </row>
    <row r="70">
      <c r="B70" s="17" t="n"/>
      <c r="F70" s="18" t="n"/>
      <c r="H70" s="18">
        <f>IF(OR(F70="",G70=""),"",F70/IFERROR(VLOOKUP(G70,Rates[[Валюта]:[За 1 основную]],3,FALSE),1))</f>
        <v/>
      </c>
      <c r="I70" s="19">
        <f>IF(B70="","",DATE(YEAR(B70),MONTH(B70),1))</f>
        <v/>
      </c>
    </row>
    <row r="71">
      <c r="B71" s="17" t="n"/>
      <c r="F71" s="18" t="n"/>
      <c r="H71" s="18">
        <f>IF(OR(F71="",G71=""),"",F71/IFERROR(VLOOKUP(G71,Rates[[Валюта]:[За 1 основную]],3,FALSE),1))</f>
        <v/>
      </c>
      <c r="I71" s="19">
        <f>IF(B71="","",DATE(YEAR(B71),MONTH(B71),1))</f>
        <v/>
      </c>
    </row>
    <row r="72">
      <c r="B72" s="17" t="n"/>
      <c r="F72" s="18" t="n"/>
      <c r="H72" s="18">
        <f>IF(OR(F72="",G72=""),"",F72/IFERROR(VLOOKUP(G72,Rates[[Валюта]:[За 1 основную]],3,FALSE),1))</f>
        <v/>
      </c>
      <c r="I72" s="19">
        <f>IF(B72="","",DATE(YEAR(B72),MONTH(B72),1))</f>
        <v/>
      </c>
    </row>
    <row r="73">
      <c r="B73" s="17" t="n"/>
      <c r="F73" s="18" t="n"/>
      <c r="H73" s="18">
        <f>IF(OR(F73="",G73=""),"",F73/IFERROR(VLOOKUP(G73,Rates[[Валюта]:[За 1 основную]],3,FALSE),1))</f>
        <v/>
      </c>
      <c r="I73" s="19">
        <f>IF(B73="","",DATE(YEAR(B73),MONTH(B73),1))</f>
        <v/>
      </c>
    </row>
    <row r="74">
      <c r="B74" s="17" t="n"/>
      <c r="F74" s="18" t="n"/>
      <c r="H74" s="18">
        <f>IF(OR(F74="",G74=""),"",F74/IFERROR(VLOOKUP(G74,Rates[[Валюта]:[За 1 основную]],3,FALSE),1))</f>
        <v/>
      </c>
      <c r="I74" s="19">
        <f>IF(B74="","",DATE(YEAR(B74),MONTH(B74),1))</f>
        <v/>
      </c>
    </row>
    <row r="75">
      <c r="B75" s="17" t="n"/>
      <c r="F75" s="18" t="n"/>
      <c r="H75" s="18">
        <f>IF(OR(F75="",G75=""),"",F75/IFERROR(VLOOKUP(G75,Rates[[Валюта]:[За 1 основную]],3,FALSE),1))</f>
        <v/>
      </c>
      <c r="I75" s="19">
        <f>IF(B75="","",DATE(YEAR(B75),MONTH(B75),1))</f>
        <v/>
      </c>
    </row>
    <row r="76">
      <c r="B76" s="17" t="n"/>
      <c r="F76" s="18" t="n"/>
      <c r="H76" s="18">
        <f>IF(OR(F76="",G76=""),"",F76/IFERROR(VLOOKUP(G76,Rates[[Валюта]:[За 1 основную]],3,FALSE),1))</f>
        <v/>
      </c>
      <c r="I76" s="19">
        <f>IF(B76="","",DATE(YEAR(B76),MONTH(B76),1))</f>
        <v/>
      </c>
    </row>
    <row r="77">
      <c r="B77" s="17" t="n"/>
      <c r="F77" s="18" t="n"/>
      <c r="H77" s="18">
        <f>IF(OR(F77="",G77=""),"",F77/IFERROR(VLOOKUP(G77,Rates[[Валюта]:[За 1 основную]],3,FALSE),1))</f>
        <v/>
      </c>
      <c r="I77" s="19">
        <f>IF(B77="","",DATE(YEAR(B77),MONTH(B77),1))</f>
        <v/>
      </c>
    </row>
    <row r="78">
      <c r="B78" s="17" t="n"/>
      <c r="F78" s="18" t="n"/>
      <c r="H78" s="18">
        <f>IF(OR(F78="",G78=""),"",F78/IFERROR(VLOOKUP(G78,Rates[[Валюта]:[За 1 основную]],3,FALSE),1))</f>
        <v/>
      </c>
      <c r="I78" s="19">
        <f>IF(B78="","",DATE(YEAR(B78),MONTH(B78),1))</f>
        <v/>
      </c>
    </row>
    <row r="79">
      <c r="B79" s="17" t="n"/>
      <c r="F79" s="18" t="n"/>
      <c r="H79" s="18">
        <f>IF(OR(F79="",G79=""),"",F79/IFERROR(VLOOKUP(G79,Rates[[Валюта]:[За 1 основную]],3,FALSE),1))</f>
        <v/>
      </c>
      <c r="I79" s="19">
        <f>IF(B79="","",DATE(YEAR(B79),MONTH(B79),1))</f>
        <v/>
      </c>
    </row>
    <row r="80">
      <c r="B80" s="17" t="n"/>
      <c r="F80" s="18" t="n"/>
      <c r="H80" s="18">
        <f>IF(OR(F80="",G80=""),"",F80/IFERROR(VLOOKUP(G80,Rates[[Валюта]:[За 1 основную]],3,FALSE),1))</f>
        <v/>
      </c>
      <c r="I80" s="19">
        <f>IF(B80="","",DATE(YEAR(B80),MONTH(B80),1))</f>
        <v/>
      </c>
    </row>
    <row r="81">
      <c r="B81" s="17" t="n"/>
      <c r="F81" s="18" t="n"/>
      <c r="H81" s="18">
        <f>IF(OR(F81="",G81=""),"",F81/IFERROR(VLOOKUP(G81,Rates[[Валюта]:[За 1 основную]],3,FALSE),1))</f>
        <v/>
      </c>
      <c r="I81" s="19">
        <f>IF(B81="","",DATE(YEAR(B81),MONTH(B81),1))</f>
        <v/>
      </c>
    </row>
    <row r="82">
      <c r="B82" s="17" t="n"/>
      <c r="F82" s="18" t="n"/>
      <c r="H82" s="18">
        <f>IF(OR(F82="",G82=""),"",F82/IFERROR(VLOOKUP(G82,Rates[[Валюта]:[За 1 основную]],3,FALSE),1))</f>
        <v/>
      </c>
      <c r="I82" s="19">
        <f>IF(B82="","",DATE(YEAR(B82),MONTH(B82),1))</f>
        <v/>
      </c>
    </row>
    <row r="83">
      <c r="B83" s="17" t="n"/>
      <c r="F83" s="18" t="n"/>
      <c r="H83" s="18">
        <f>IF(OR(F83="",G83=""),"",F83/IFERROR(VLOOKUP(G83,Rates[[Валюта]:[За 1 основную]],3,FALSE),1))</f>
        <v/>
      </c>
      <c r="I83" s="19">
        <f>IF(B83="","",DATE(YEAR(B83),MONTH(B83),1))</f>
        <v/>
      </c>
    </row>
    <row r="84">
      <c r="B84" s="17" t="n"/>
      <c r="F84" s="18" t="n"/>
      <c r="H84" s="18">
        <f>IF(OR(F84="",G84=""),"",F84/IFERROR(VLOOKUP(G84,Rates[[Валюта]:[За 1 основную]],3,FALSE),1))</f>
        <v/>
      </c>
      <c r="I84" s="19">
        <f>IF(B84="","",DATE(YEAR(B84),MONTH(B84),1))</f>
        <v/>
      </c>
    </row>
    <row r="85">
      <c r="B85" s="17" t="n"/>
      <c r="F85" s="18" t="n"/>
      <c r="H85" s="18">
        <f>IF(OR(F85="",G85=""),"",F85/IFERROR(VLOOKUP(G85,Rates[[Валюта]:[За 1 основную]],3,FALSE),1))</f>
        <v/>
      </c>
      <c r="I85" s="19">
        <f>IF(B85="","",DATE(YEAR(B85),MONTH(B85),1))</f>
        <v/>
      </c>
    </row>
    <row r="86">
      <c r="B86" s="17" t="n"/>
      <c r="F86" s="18" t="n"/>
      <c r="H86" s="18">
        <f>IF(OR(F86="",G86=""),"",F86/IFERROR(VLOOKUP(G86,Rates[[Валюта]:[За 1 основную]],3,FALSE),1))</f>
        <v/>
      </c>
      <c r="I86" s="19">
        <f>IF(B86="","",DATE(YEAR(B86),MONTH(B86),1))</f>
        <v/>
      </c>
    </row>
    <row r="87">
      <c r="B87" s="17" t="n"/>
      <c r="F87" s="18" t="n"/>
      <c r="H87" s="18">
        <f>IF(OR(F87="",G87=""),"",F87/IFERROR(VLOOKUP(G87,Rates[[Валюта]:[За 1 основную]],3,FALSE),1))</f>
        <v/>
      </c>
      <c r="I87" s="19">
        <f>IF(B87="","",DATE(YEAR(B87),MONTH(B87),1))</f>
        <v/>
      </c>
    </row>
    <row r="88">
      <c r="B88" s="17" t="n"/>
      <c r="F88" s="18" t="n"/>
      <c r="H88" s="18">
        <f>IF(OR(F88="",G88=""),"",F88/IFERROR(VLOOKUP(G88,Rates[[Валюта]:[За 1 основную]],3,FALSE),1))</f>
        <v/>
      </c>
      <c r="I88" s="19">
        <f>IF(B88="","",DATE(YEAR(B88),MONTH(B88),1))</f>
        <v/>
      </c>
    </row>
    <row r="89">
      <c r="B89" s="17" t="n"/>
      <c r="F89" s="18" t="n"/>
      <c r="H89" s="18">
        <f>IF(OR(F89="",G89=""),"",F89/IFERROR(VLOOKUP(G89,Rates[[Валюта]:[За 1 основную]],3,FALSE),1))</f>
        <v/>
      </c>
      <c r="I89" s="19">
        <f>IF(B89="","",DATE(YEAR(B89),MONTH(B89),1))</f>
        <v/>
      </c>
    </row>
    <row r="90">
      <c r="B90" s="17" t="n"/>
      <c r="F90" s="18" t="n"/>
      <c r="H90" s="18">
        <f>IF(OR(F90="",G90=""),"",F90/IFERROR(VLOOKUP(G90,Rates[[Валюта]:[За 1 основную]],3,FALSE),1))</f>
        <v/>
      </c>
      <c r="I90" s="19">
        <f>IF(B90="","",DATE(YEAR(B90),MONTH(B90),1))</f>
        <v/>
      </c>
    </row>
    <row r="91">
      <c r="B91" s="17" t="n"/>
      <c r="F91" s="18" t="n"/>
      <c r="H91" s="18">
        <f>IF(OR(F91="",G91=""),"",F91/IFERROR(VLOOKUP(G91,Rates[[Валюта]:[За 1 основную]],3,FALSE),1))</f>
        <v/>
      </c>
      <c r="I91" s="19">
        <f>IF(B91="","",DATE(YEAR(B91),MONTH(B91),1))</f>
        <v/>
      </c>
    </row>
    <row r="92">
      <c r="B92" s="17" t="n"/>
      <c r="F92" s="18" t="n"/>
      <c r="H92" s="18">
        <f>IF(OR(F92="",G92=""),"",F92/IFERROR(VLOOKUP(G92,Rates[[Валюта]:[За 1 основную]],3,FALSE),1))</f>
        <v/>
      </c>
      <c r="I92" s="19">
        <f>IF(B92="","",DATE(YEAR(B92),MONTH(B92),1))</f>
        <v/>
      </c>
    </row>
    <row r="93">
      <c r="B93" s="17" t="n"/>
      <c r="F93" s="18" t="n"/>
      <c r="H93" s="18">
        <f>IF(OR(F93="",G93=""),"",F93/IFERROR(VLOOKUP(G93,Rates[[Валюта]:[За 1 основную]],3,FALSE),1))</f>
        <v/>
      </c>
      <c r="I93" s="19">
        <f>IF(B93="","",DATE(YEAR(B93),MONTH(B93),1))</f>
        <v/>
      </c>
    </row>
    <row r="94">
      <c r="B94" s="17" t="n"/>
      <c r="F94" s="18" t="n"/>
      <c r="H94" s="18">
        <f>IF(OR(F94="",G94=""),"",F94/IFERROR(VLOOKUP(G94,Rates[[Валюта]:[За 1 основную]],3,FALSE),1))</f>
        <v/>
      </c>
      <c r="I94" s="19">
        <f>IF(B94="","",DATE(YEAR(B94),MONTH(B94),1))</f>
        <v/>
      </c>
    </row>
    <row r="95">
      <c r="B95" s="17" t="n"/>
      <c r="F95" s="18" t="n"/>
      <c r="H95" s="18">
        <f>IF(OR(F95="",G95=""),"",F95/IFERROR(VLOOKUP(G95,Rates[[Валюта]:[За 1 основную]],3,FALSE),1))</f>
        <v/>
      </c>
      <c r="I95" s="19">
        <f>IF(B95="","",DATE(YEAR(B95),MONTH(B95),1))</f>
        <v/>
      </c>
    </row>
    <row r="96">
      <c r="B96" s="17" t="n"/>
      <c r="F96" s="18" t="n"/>
      <c r="H96" s="18">
        <f>IF(OR(F96="",G96=""),"",F96/IFERROR(VLOOKUP(G96,Rates[[Валюта]:[За 1 основную]],3,FALSE),1))</f>
        <v/>
      </c>
      <c r="I96" s="19">
        <f>IF(B96="","",DATE(YEAR(B96),MONTH(B96),1))</f>
        <v/>
      </c>
    </row>
    <row r="97">
      <c r="B97" s="17" t="n"/>
      <c r="F97" s="18" t="n"/>
      <c r="H97" s="18">
        <f>IF(OR(F97="",G97=""),"",F97/IFERROR(VLOOKUP(G97,Rates[[Валюта]:[За 1 основную]],3,FALSE),1))</f>
        <v/>
      </c>
      <c r="I97" s="19">
        <f>IF(B97="","",DATE(YEAR(B97),MONTH(B97),1))</f>
        <v/>
      </c>
    </row>
    <row r="98">
      <c r="B98" s="17" t="n"/>
      <c r="F98" s="18" t="n"/>
      <c r="H98" s="18">
        <f>IF(OR(F98="",G98=""),"",F98/IFERROR(VLOOKUP(G98,Rates[[Валюта]:[За 1 основную]],3,FALSE),1))</f>
        <v/>
      </c>
      <c r="I98" s="19">
        <f>IF(B98="","",DATE(YEAR(B98),MONTH(B98),1))</f>
        <v/>
      </c>
    </row>
    <row r="99">
      <c r="B99" s="17" t="n"/>
      <c r="F99" s="18" t="n"/>
      <c r="H99" s="18">
        <f>IF(OR(F99="",G99=""),"",F99/IFERROR(VLOOKUP(G99,Rates[[Валюта]:[За 1 основную]],3,FALSE),1))</f>
        <v/>
      </c>
      <c r="I99" s="19">
        <f>IF(B99="","",DATE(YEAR(B99),MONTH(B99),1))</f>
        <v/>
      </c>
    </row>
    <row r="100">
      <c r="B100" s="17" t="n"/>
      <c r="F100" s="18" t="n"/>
      <c r="H100" s="18">
        <f>IF(OR(F100="",G100=""),"",F100/IFERROR(VLOOKUP(G100,Rates[[Валюта]:[За 1 основную]],3,FALSE),1))</f>
        <v/>
      </c>
      <c r="I100" s="19">
        <f>IF(B100="","",DATE(YEAR(B100),MONTH(B100),1))</f>
        <v/>
      </c>
    </row>
    <row r="101">
      <c r="B101" s="17" t="n"/>
      <c r="F101" s="18" t="n"/>
      <c r="H101" s="18">
        <f>IF(OR(F101="",G101=""),"",F101/IFERROR(VLOOKUP(G101,Rates[[Валюта]:[За 1 основную]],3,FALSE),1))</f>
        <v/>
      </c>
      <c r="I101" s="19">
        <f>IF(B101="","",DATE(YEAR(B101),MONTH(B101),1))</f>
        <v/>
      </c>
    </row>
    <row r="102">
      <c r="B102" s="17" t="n"/>
      <c r="F102" s="18" t="n"/>
      <c r="H102" s="18">
        <f>IF(OR(F102="",G102=""),"",F102/IFERROR(VLOOKUP(G102,Rates[[Валюта]:[За 1 основную]],3,FALSE),1))</f>
        <v/>
      </c>
      <c r="I102" s="19">
        <f>IF(B102="","",DATE(YEAR(B102),MONTH(B102),1))</f>
        <v/>
      </c>
    </row>
    <row r="103">
      <c r="B103" s="17" t="n"/>
      <c r="F103" s="18" t="n"/>
      <c r="H103" s="18">
        <f>IF(OR(F103="",G103=""),"",F103/IFERROR(VLOOKUP(G103,Rates[[Валюта]:[За 1 основную]],3,FALSE),1))</f>
        <v/>
      </c>
      <c r="I103" s="19">
        <f>IF(B103="","",DATE(YEAR(B103),MONTH(B103),1))</f>
        <v/>
      </c>
    </row>
    <row r="104">
      <c r="B104" s="17" t="n"/>
      <c r="F104" s="18" t="n"/>
      <c r="H104" s="18">
        <f>IF(OR(F104="",G104=""),"",F104/IFERROR(VLOOKUP(G104,Rates[[Валюта]:[За 1 основную]],3,FALSE),1))</f>
        <v/>
      </c>
      <c r="I104" s="19">
        <f>IF(B104="","",DATE(YEAR(B104),MONTH(B104),1))</f>
        <v/>
      </c>
    </row>
    <row r="105">
      <c r="B105" s="17" t="n"/>
      <c r="F105" s="18" t="n"/>
      <c r="H105" s="18">
        <f>IF(OR(F105="",G105=""),"",F105/IFERROR(VLOOKUP(G105,Rates[[Валюта]:[За 1 основную]],3,FALSE),1))</f>
        <v/>
      </c>
      <c r="I105" s="19">
        <f>IF(B105="","",DATE(YEAR(B105),MONTH(B105),1))</f>
        <v/>
      </c>
    </row>
    <row r="106">
      <c r="B106" s="17" t="n"/>
      <c r="F106" s="18" t="n"/>
      <c r="H106" s="18">
        <f>IF(OR(F106="",G106=""),"",F106/IFERROR(VLOOKUP(G106,Rates[[Валюта]:[За 1 основную]],3,FALSE),1))</f>
        <v/>
      </c>
      <c r="I106" s="19">
        <f>IF(B106="","",DATE(YEAR(B106),MONTH(B106),1))</f>
        <v/>
      </c>
    </row>
    <row r="107">
      <c r="B107" s="17" t="n"/>
      <c r="F107" s="18" t="n"/>
      <c r="H107" s="18">
        <f>IF(OR(F107="",G107=""),"",F107/IFERROR(VLOOKUP(G107,Rates[[Валюта]:[За 1 основную]],3,FALSE),1))</f>
        <v/>
      </c>
      <c r="I107" s="19">
        <f>IF(B107="","",DATE(YEAR(B107),MONTH(B107),1))</f>
        <v/>
      </c>
    </row>
    <row r="108">
      <c r="B108" s="17" t="n"/>
      <c r="F108" s="18" t="n"/>
      <c r="H108" s="18">
        <f>IF(OR(F108="",G108=""),"",F108/IFERROR(VLOOKUP(G108,Rates[[Валюта]:[За 1 основную]],3,FALSE),1))</f>
        <v/>
      </c>
      <c r="I108" s="19">
        <f>IF(B108="","",DATE(YEAR(B108),MONTH(B108),1))</f>
        <v/>
      </c>
    </row>
    <row r="109">
      <c r="B109" s="17" t="n"/>
      <c r="F109" s="18" t="n"/>
      <c r="H109" s="18">
        <f>IF(OR(F109="",G109=""),"",F109/IFERROR(VLOOKUP(G109,Rates[[Валюта]:[За 1 основную]],3,FALSE),1))</f>
        <v/>
      </c>
      <c r="I109" s="19">
        <f>IF(B109="","",DATE(YEAR(B109),MONTH(B109),1))</f>
        <v/>
      </c>
    </row>
    <row r="110">
      <c r="B110" s="17" t="n"/>
      <c r="F110" s="18" t="n"/>
      <c r="H110" s="18">
        <f>IF(OR(F110="",G110=""),"",F110/IFERROR(VLOOKUP(G110,Rates[[Валюта]:[За 1 основную]],3,FALSE),1))</f>
        <v/>
      </c>
      <c r="I110" s="19">
        <f>IF(B110="","",DATE(YEAR(B110),MONTH(B110),1))</f>
        <v/>
      </c>
    </row>
    <row r="111">
      <c r="B111" s="17" t="n"/>
      <c r="F111" s="18" t="n"/>
      <c r="H111" s="18">
        <f>IF(OR(F111="",G111=""),"",F111/IFERROR(VLOOKUP(G111,Rates[[Валюта]:[За 1 основную]],3,FALSE),1))</f>
        <v/>
      </c>
      <c r="I111" s="19">
        <f>IF(B111="","",DATE(YEAR(B111),MONTH(B111),1))</f>
        <v/>
      </c>
    </row>
    <row r="112">
      <c r="B112" s="17" t="n"/>
      <c r="F112" s="18" t="n"/>
      <c r="H112" s="18">
        <f>IF(OR(F112="",G112=""),"",F112/IFERROR(VLOOKUP(G112,Rates[[Валюта]:[За 1 основную]],3,FALSE),1))</f>
        <v/>
      </c>
      <c r="I112" s="19">
        <f>IF(B112="","",DATE(YEAR(B112),MONTH(B112),1))</f>
        <v/>
      </c>
    </row>
    <row r="113">
      <c r="B113" s="17" t="n"/>
      <c r="F113" s="18" t="n"/>
      <c r="H113" s="18">
        <f>IF(OR(F113="",G113=""),"",F113/IFERROR(VLOOKUP(G113,Rates[[Валюта]:[За 1 основную]],3,FALSE),1))</f>
        <v/>
      </c>
      <c r="I113" s="19">
        <f>IF(B113="","",DATE(YEAR(B113),MONTH(B113),1))</f>
        <v/>
      </c>
    </row>
    <row r="114">
      <c r="B114" s="17" t="n"/>
      <c r="F114" s="18" t="n"/>
      <c r="H114" s="18">
        <f>IF(OR(F114="",G114=""),"",F114/IFERROR(VLOOKUP(G114,Rates[[Валюта]:[За 1 основную]],3,FALSE),1))</f>
        <v/>
      </c>
      <c r="I114" s="19">
        <f>IF(B114="","",DATE(YEAR(B114),MONTH(B114),1))</f>
        <v/>
      </c>
    </row>
    <row r="115">
      <c r="B115" s="17" t="n"/>
      <c r="F115" s="18" t="n"/>
      <c r="H115" s="18">
        <f>IF(OR(F115="",G115=""),"",F115/IFERROR(VLOOKUP(G115,Rates[[Валюта]:[За 1 основную]],3,FALSE),1))</f>
        <v/>
      </c>
      <c r="I115" s="19">
        <f>IF(B115="","",DATE(YEAR(B115),MONTH(B115),1))</f>
        <v/>
      </c>
    </row>
    <row r="116">
      <c r="B116" s="17" t="n"/>
      <c r="F116" s="18" t="n"/>
      <c r="H116" s="18">
        <f>IF(OR(F116="",G116=""),"",F116/IFERROR(VLOOKUP(G116,Rates[[Валюта]:[За 1 основную]],3,FALSE),1))</f>
        <v/>
      </c>
      <c r="I116" s="19">
        <f>IF(B116="","",DATE(YEAR(B116),MONTH(B116),1))</f>
        <v/>
      </c>
    </row>
    <row r="117">
      <c r="B117" s="17" t="n"/>
      <c r="F117" s="18" t="n"/>
      <c r="H117" s="18">
        <f>IF(OR(F117="",G117=""),"",F117/IFERROR(VLOOKUP(G117,Rates[[Валюта]:[За 1 основную]],3,FALSE),1))</f>
        <v/>
      </c>
      <c r="I117" s="19">
        <f>IF(B117="","",DATE(YEAR(B117),MONTH(B117),1))</f>
        <v/>
      </c>
    </row>
    <row r="118">
      <c r="B118" s="17" t="n"/>
      <c r="F118" s="18" t="n"/>
      <c r="H118" s="18">
        <f>IF(OR(F118="",G118=""),"",F118/IFERROR(VLOOKUP(G118,Rates[[Валюта]:[За 1 основную]],3,FALSE),1))</f>
        <v/>
      </c>
      <c r="I118" s="19">
        <f>IF(B118="","",DATE(YEAR(B118),MONTH(B118),1))</f>
        <v/>
      </c>
    </row>
    <row r="119">
      <c r="B119" s="17" t="n"/>
      <c r="F119" s="18" t="n"/>
      <c r="H119" s="18">
        <f>IF(OR(F119="",G119=""),"",F119/IFERROR(VLOOKUP(G119,Rates[[Валюта]:[За 1 основную]],3,FALSE),1))</f>
        <v/>
      </c>
      <c r="I119" s="19">
        <f>IF(B119="","",DATE(YEAR(B119),MONTH(B119),1))</f>
        <v/>
      </c>
    </row>
    <row r="120">
      <c r="B120" s="17" t="n"/>
      <c r="F120" s="18" t="n"/>
      <c r="H120" s="18">
        <f>IF(OR(F120="",G120=""),"",F120/IFERROR(VLOOKUP(G120,Rates[[Валюта]:[За 1 основную]],3,FALSE),1))</f>
        <v/>
      </c>
      <c r="I120" s="19">
        <f>IF(B120="","",DATE(YEAR(B120),MONTH(B120),1))</f>
        <v/>
      </c>
    </row>
    <row r="121">
      <c r="B121" s="17" t="n"/>
      <c r="F121" s="18" t="n"/>
      <c r="H121" s="18">
        <f>IF(OR(F121="",G121=""),"",F121/IFERROR(VLOOKUP(G121,Rates[[Валюта]:[За 1 основную]],3,FALSE),1))</f>
        <v/>
      </c>
      <c r="I121" s="19">
        <f>IF(B121="","",DATE(YEAR(B121),MONTH(B121),1))</f>
        <v/>
      </c>
    </row>
    <row r="122">
      <c r="B122" s="17" t="n"/>
      <c r="F122" s="18" t="n"/>
      <c r="H122" s="18">
        <f>IF(OR(F122="",G122=""),"",F122/IFERROR(VLOOKUP(G122,Rates[[Валюта]:[За 1 основную]],3,FALSE),1))</f>
        <v/>
      </c>
      <c r="I122" s="19">
        <f>IF(B122="","",DATE(YEAR(B122),MONTH(B122),1))</f>
        <v/>
      </c>
    </row>
    <row r="123">
      <c r="B123" s="17" t="n"/>
      <c r="F123" s="18" t="n"/>
      <c r="H123" s="18">
        <f>IF(OR(F123="",G123=""),"",F123/IFERROR(VLOOKUP(G123,Rates[[Валюта]:[За 1 основную]],3,FALSE),1))</f>
        <v/>
      </c>
      <c r="I123" s="19">
        <f>IF(B123="","",DATE(YEAR(B123),MONTH(B123),1))</f>
        <v/>
      </c>
    </row>
    <row r="124">
      <c r="B124" s="17" t="n"/>
      <c r="F124" s="18" t="n"/>
      <c r="H124" s="18">
        <f>IF(OR(F124="",G124=""),"",F124/IFERROR(VLOOKUP(G124,Rates[[Валюта]:[За 1 основную]],3,FALSE),1))</f>
        <v/>
      </c>
      <c r="I124" s="19">
        <f>IF(B124="","",DATE(YEAR(B124),MONTH(B124),1))</f>
        <v/>
      </c>
    </row>
    <row r="125">
      <c r="B125" s="17" t="n"/>
      <c r="F125" s="18" t="n"/>
      <c r="H125" s="18">
        <f>IF(OR(F125="",G125=""),"",F125/IFERROR(VLOOKUP(G125,Rates[[Валюта]:[За 1 основную]],3,FALSE),1))</f>
        <v/>
      </c>
      <c r="I125" s="19">
        <f>IF(B125="","",DATE(YEAR(B125),MONTH(B125),1))</f>
        <v/>
      </c>
    </row>
    <row r="126">
      <c r="B126" s="17" t="n"/>
      <c r="F126" s="18" t="n"/>
      <c r="H126" s="18">
        <f>IF(OR(F126="",G126=""),"",F126/IFERROR(VLOOKUP(G126,Rates[[Валюта]:[За 1 основную]],3,FALSE),1))</f>
        <v/>
      </c>
      <c r="I126" s="19">
        <f>IF(B126="","",DATE(YEAR(B126),MONTH(B126),1))</f>
        <v/>
      </c>
    </row>
    <row r="127">
      <c r="B127" s="17" t="n"/>
      <c r="F127" s="18" t="n"/>
      <c r="H127" s="18">
        <f>IF(OR(F127="",G127=""),"",F127/IFERROR(VLOOKUP(G127,Rates[[Валюта]:[За 1 основную]],3,FALSE),1))</f>
        <v/>
      </c>
      <c r="I127" s="19">
        <f>IF(B127="","",DATE(YEAR(B127),MONTH(B127),1))</f>
        <v/>
      </c>
    </row>
    <row r="128">
      <c r="B128" s="17" t="n"/>
      <c r="F128" s="18" t="n"/>
      <c r="H128" s="18">
        <f>IF(OR(F128="",G128=""),"",F128/IFERROR(VLOOKUP(G128,Rates[[Валюта]:[За 1 основную]],3,FALSE),1))</f>
        <v/>
      </c>
      <c r="I128" s="19">
        <f>IF(B128="","",DATE(YEAR(B128),MONTH(B128),1))</f>
        <v/>
      </c>
    </row>
    <row r="129">
      <c r="B129" s="17" t="n"/>
      <c r="F129" s="18" t="n"/>
      <c r="H129" s="18">
        <f>IF(OR(F129="",G129=""),"",F129/IFERROR(VLOOKUP(G129,Rates[[Валюта]:[За 1 основную]],3,FALSE),1))</f>
        <v/>
      </c>
      <c r="I129" s="19">
        <f>IF(B129="","",DATE(YEAR(B129),MONTH(B129),1))</f>
        <v/>
      </c>
    </row>
    <row r="130">
      <c r="B130" s="17" t="n"/>
      <c r="F130" s="18" t="n"/>
      <c r="H130" s="18">
        <f>IF(OR(F130="",G130=""),"",F130/IFERROR(VLOOKUP(G130,Rates[[Валюта]:[За 1 основную]],3,FALSE),1))</f>
        <v/>
      </c>
      <c r="I130" s="19">
        <f>IF(B130="","",DATE(YEAR(B130),MONTH(B130),1))</f>
        <v/>
      </c>
    </row>
    <row r="131">
      <c r="B131" s="17" t="n"/>
      <c r="F131" s="18" t="n"/>
      <c r="H131" s="18">
        <f>IF(OR(F131="",G131=""),"",F131/IFERROR(VLOOKUP(G131,Rates[[Валюта]:[За 1 основную]],3,FALSE),1))</f>
        <v/>
      </c>
      <c r="I131" s="19">
        <f>IF(B131="","",DATE(YEAR(B131),MONTH(B131),1))</f>
        <v/>
      </c>
    </row>
    <row r="132">
      <c r="B132" s="17" t="n"/>
      <c r="F132" s="18" t="n"/>
      <c r="H132" s="18">
        <f>IF(OR(F132="",G132=""),"",F132/IFERROR(VLOOKUP(G132,Rates[[Валюта]:[За 1 основную]],3,FALSE),1))</f>
        <v/>
      </c>
      <c r="I132" s="19">
        <f>IF(B132="","",DATE(YEAR(B132),MONTH(B132),1))</f>
        <v/>
      </c>
    </row>
    <row r="133">
      <c r="B133" s="17" t="n"/>
      <c r="F133" s="18" t="n"/>
      <c r="H133" s="18">
        <f>IF(OR(F133="",G133=""),"",F133/IFERROR(VLOOKUP(G133,Rates[[Валюта]:[За 1 основную]],3,FALSE),1))</f>
        <v/>
      </c>
      <c r="I133" s="19">
        <f>IF(B133="","",DATE(YEAR(B133),MONTH(B133),1))</f>
        <v/>
      </c>
    </row>
    <row r="134">
      <c r="B134" s="17" t="n"/>
      <c r="F134" s="18" t="n"/>
      <c r="H134" s="18">
        <f>IF(OR(F134="",G134=""),"",F134/IFERROR(VLOOKUP(G134,Rates[[Валюта]:[За 1 основную]],3,FALSE),1))</f>
        <v/>
      </c>
      <c r="I134" s="19">
        <f>IF(B134="","",DATE(YEAR(B134),MONTH(B134),1))</f>
        <v/>
      </c>
    </row>
    <row r="135">
      <c r="B135" s="17" t="n"/>
      <c r="F135" s="18" t="n"/>
      <c r="H135" s="18">
        <f>IF(OR(F135="",G135=""),"",F135/IFERROR(VLOOKUP(G135,Rates[[Валюта]:[За 1 основную]],3,FALSE),1))</f>
        <v/>
      </c>
      <c r="I135" s="19">
        <f>IF(B135="","",DATE(YEAR(B135),MONTH(B135),1))</f>
        <v/>
      </c>
    </row>
    <row r="136">
      <c r="B136" s="17" t="n"/>
      <c r="F136" s="18" t="n"/>
      <c r="H136" s="18">
        <f>IF(OR(F136="",G136=""),"",F136/IFERROR(VLOOKUP(G136,Rates[[Валюта]:[За 1 основную]],3,FALSE),1))</f>
        <v/>
      </c>
      <c r="I136" s="19">
        <f>IF(B136="","",DATE(YEAR(B136),MONTH(B136),1))</f>
        <v/>
      </c>
    </row>
    <row r="137">
      <c r="B137" s="17" t="n"/>
      <c r="F137" s="18" t="n"/>
      <c r="H137" s="18">
        <f>IF(OR(F137="",G137=""),"",F137/IFERROR(VLOOKUP(G137,Rates[[Валюта]:[За 1 основную]],3,FALSE),1))</f>
        <v/>
      </c>
      <c r="I137" s="19">
        <f>IF(B137="","",DATE(YEAR(B137),MONTH(B137),1))</f>
        <v/>
      </c>
    </row>
    <row r="138">
      <c r="B138" s="17" t="n"/>
      <c r="F138" s="18" t="n"/>
      <c r="H138" s="18">
        <f>IF(OR(F138="",G138=""),"",F138/IFERROR(VLOOKUP(G138,Rates[[Валюта]:[За 1 основную]],3,FALSE),1))</f>
        <v/>
      </c>
      <c r="I138" s="19">
        <f>IF(B138="","",DATE(YEAR(B138),MONTH(B138),1))</f>
        <v/>
      </c>
    </row>
    <row r="139">
      <c r="B139" s="17" t="n"/>
      <c r="F139" s="18" t="n"/>
      <c r="H139" s="18">
        <f>IF(OR(F139="",G139=""),"",F139/IFERROR(VLOOKUP(G139,Rates[[Валюта]:[За 1 основную]],3,FALSE),1))</f>
        <v/>
      </c>
      <c r="I139" s="19">
        <f>IF(B139="","",DATE(YEAR(B139),MONTH(B139),1))</f>
        <v/>
      </c>
    </row>
    <row r="140">
      <c r="B140" s="17" t="n"/>
      <c r="F140" s="18" t="n"/>
      <c r="H140" s="18">
        <f>IF(OR(F140="",G140=""),"",F140/IFERROR(VLOOKUP(G140,Rates[[Валюта]:[За 1 основную]],3,FALSE),1))</f>
        <v/>
      </c>
      <c r="I140" s="19">
        <f>IF(B140="","",DATE(YEAR(B140),MONTH(B140),1))</f>
        <v/>
      </c>
    </row>
    <row r="141">
      <c r="B141" s="17" t="n"/>
      <c r="F141" s="18" t="n"/>
      <c r="H141" s="18">
        <f>IF(OR(F141="",G141=""),"",F141/IFERROR(VLOOKUP(G141,Rates[[Валюта]:[За 1 основную]],3,FALSE),1))</f>
        <v/>
      </c>
      <c r="I141" s="19">
        <f>IF(B141="","",DATE(YEAR(B141),MONTH(B141),1))</f>
        <v/>
      </c>
    </row>
    <row r="142">
      <c r="B142" s="17" t="n"/>
      <c r="F142" s="18" t="n"/>
      <c r="H142" s="18">
        <f>IF(OR(F142="",G142=""),"",F142/IFERROR(VLOOKUP(G142,Rates[[Валюта]:[За 1 основную]],3,FALSE),1))</f>
        <v/>
      </c>
      <c r="I142" s="19">
        <f>IF(B142="","",DATE(YEAR(B142),MONTH(B142),1))</f>
        <v/>
      </c>
    </row>
    <row r="143">
      <c r="B143" s="17" t="n"/>
      <c r="F143" s="18" t="n"/>
      <c r="H143" s="18">
        <f>IF(OR(F143="",G143=""),"",F143/IFERROR(VLOOKUP(G143,Rates[[Валюта]:[За 1 основную]],3,FALSE),1))</f>
        <v/>
      </c>
      <c r="I143" s="19">
        <f>IF(B143="","",DATE(YEAR(B143),MONTH(B143),1))</f>
        <v/>
      </c>
    </row>
    <row r="144">
      <c r="B144" s="17" t="n"/>
      <c r="F144" s="18" t="n"/>
      <c r="H144" s="18">
        <f>IF(OR(F144="",G144=""),"",F144/IFERROR(VLOOKUP(G144,Rates[[Валюта]:[За 1 основную]],3,FALSE),1))</f>
        <v/>
      </c>
      <c r="I144" s="19">
        <f>IF(B144="","",DATE(YEAR(B144),MONTH(B144),1))</f>
        <v/>
      </c>
    </row>
    <row r="145">
      <c r="B145" s="17" t="n"/>
      <c r="F145" s="18" t="n"/>
      <c r="H145" s="18">
        <f>IF(OR(F145="",G145=""),"",F145/IFERROR(VLOOKUP(G145,Rates[[Валюта]:[За 1 основную]],3,FALSE),1))</f>
        <v/>
      </c>
      <c r="I145" s="19">
        <f>IF(B145="","",DATE(YEAR(B145),MONTH(B145),1))</f>
        <v/>
      </c>
    </row>
    <row r="146">
      <c r="B146" s="17" t="n"/>
      <c r="F146" s="18" t="n"/>
      <c r="H146" s="18">
        <f>IF(OR(F146="",G146=""),"",F146/IFERROR(VLOOKUP(G146,Rates[[Валюта]:[За 1 основную]],3,FALSE),1))</f>
        <v/>
      </c>
      <c r="I146" s="19">
        <f>IF(B146="","",DATE(YEAR(B146),MONTH(B146),1))</f>
        <v/>
      </c>
    </row>
    <row r="147">
      <c r="B147" s="17" t="n"/>
      <c r="F147" s="18" t="n"/>
      <c r="H147" s="18">
        <f>IF(OR(F147="",G147=""),"",F147/IFERROR(VLOOKUP(G147,Rates[[Валюта]:[За 1 основную]],3,FALSE),1))</f>
        <v/>
      </c>
      <c r="I147" s="19">
        <f>IF(B147="","",DATE(YEAR(B147),MONTH(B147),1))</f>
        <v/>
      </c>
    </row>
    <row r="148">
      <c r="B148" s="17" t="n"/>
      <c r="F148" s="18" t="n"/>
      <c r="H148" s="18">
        <f>IF(OR(F148="",G148=""),"",F148/IFERROR(VLOOKUP(G148,Rates[[Валюта]:[За 1 основную]],3,FALSE),1))</f>
        <v/>
      </c>
      <c r="I148" s="19">
        <f>IF(B148="","",DATE(YEAR(B148),MONTH(B148),1))</f>
        <v/>
      </c>
    </row>
    <row r="149">
      <c r="B149" s="17" t="n"/>
      <c r="F149" s="18" t="n"/>
      <c r="H149" s="18">
        <f>IF(OR(F149="",G149=""),"",F149/IFERROR(VLOOKUP(G149,Rates[[Валюта]:[За 1 основную]],3,FALSE),1))</f>
        <v/>
      </c>
      <c r="I149" s="19">
        <f>IF(B149="","",DATE(YEAR(B149),MONTH(B149),1))</f>
        <v/>
      </c>
    </row>
    <row r="150">
      <c r="B150" s="17" t="n"/>
      <c r="F150" s="18" t="n"/>
      <c r="H150" s="18">
        <f>IF(OR(F150="",G150=""),"",F150/IFERROR(VLOOKUP(G150,Rates[[Валюта]:[За 1 основную]],3,FALSE),1))</f>
        <v/>
      </c>
      <c r="I150" s="19">
        <f>IF(B150="","",DATE(YEAR(B150),MONTH(B150),1))</f>
        <v/>
      </c>
    </row>
    <row r="151">
      <c r="B151" s="17" t="n"/>
      <c r="F151" s="18" t="n"/>
      <c r="H151" s="18">
        <f>IF(OR(F151="",G151=""),"",F151/IFERROR(VLOOKUP(G151,Rates[[Валюта]:[За 1 основную]],3,FALSE),1))</f>
        <v/>
      </c>
      <c r="I151" s="19">
        <f>IF(B151="","",DATE(YEAR(B151),MONTH(B151),1))</f>
        <v/>
      </c>
    </row>
    <row r="152">
      <c r="B152" s="17" t="n"/>
      <c r="F152" s="18" t="n"/>
      <c r="H152" s="18">
        <f>IF(OR(F152="",G152=""),"",F152/IFERROR(VLOOKUP(G152,Rates[[Валюта]:[За 1 основную]],3,FALSE),1))</f>
        <v/>
      </c>
      <c r="I152" s="19">
        <f>IF(B152="","",DATE(YEAR(B152),MONTH(B152),1))</f>
        <v/>
      </c>
    </row>
    <row r="153">
      <c r="B153" s="17" t="n"/>
      <c r="F153" s="18" t="n"/>
      <c r="H153" s="18">
        <f>IF(OR(F153="",G153=""),"",F153/IFERROR(VLOOKUP(G153,Rates[[Валюта]:[За 1 основную]],3,FALSE),1))</f>
        <v/>
      </c>
      <c r="I153" s="19">
        <f>IF(B153="","",DATE(YEAR(B153),MONTH(B153),1))</f>
        <v/>
      </c>
    </row>
    <row r="154">
      <c r="B154" s="17" t="n"/>
      <c r="F154" s="18" t="n"/>
      <c r="H154" s="18">
        <f>IF(OR(F154="",G154=""),"",F154/IFERROR(VLOOKUP(G154,Rates[[Валюта]:[За 1 основную]],3,FALSE),1))</f>
        <v/>
      </c>
      <c r="I154" s="19">
        <f>IF(B154="","",DATE(YEAR(B154),MONTH(B154),1))</f>
        <v/>
      </c>
    </row>
    <row r="155">
      <c r="B155" s="17" t="n"/>
      <c r="F155" s="18" t="n"/>
      <c r="H155" s="18">
        <f>IF(OR(F155="",G155=""),"",F155/IFERROR(VLOOKUP(G155,Rates[[Валюта]:[За 1 основную]],3,FALSE),1))</f>
        <v/>
      </c>
      <c r="I155" s="19">
        <f>IF(B155="","",DATE(YEAR(B155),MONTH(B155),1))</f>
        <v/>
      </c>
    </row>
    <row r="156">
      <c r="B156" s="17" t="n"/>
      <c r="F156" s="18" t="n"/>
      <c r="H156" s="18">
        <f>IF(OR(F156="",G156=""),"",F156/IFERROR(VLOOKUP(G156,Rates[[Валюта]:[За 1 основную]],3,FALSE),1))</f>
        <v/>
      </c>
      <c r="I156" s="19">
        <f>IF(B156="","",DATE(YEAR(B156),MONTH(B156),1))</f>
        <v/>
      </c>
    </row>
    <row r="157">
      <c r="B157" s="17" t="n"/>
      <c r="F157" s="18" t="n"/>
      <c r="H157" s="18">
        <f>IF(OR(F157="",G157=""),"",F157/IFERROR(VLOOKUP(G157,Rates[[Валюта]:[За 1 основную]],3,FALSE),1))</f>
        <v/>
      </c>
      <c r="I157" s="19">
        <f>IF(B157="","",DATE(YEAR(B157),MONTH(B157),1))</f>
        <v/>
      </c>
    </row>
    <row r="158">
      <c r="B158" s="17" t="n"/>
      <c r="F158" s="18" t="n"/>
      <c r="H158" s="18">
        <f>IF(OR(F158="",G158=""),"",F158/IFERROR(VLOOKUP(G158,Rates[[Валюта]:[За 1 основную]],3,FALSE),1))</f>
        <v/>
      </c>
      <c r="I158" s="19">
        <f>IF(B158="","",DATE(YEAR(B158),MONTH(B158),1))</f>
        <v/>
      </c>
    </row>
    <row r="159">
      <c r="B159" s="17" t="n"/>
      <c r="F159" s="18" t="n"/>
      <c r="H159" s="18">
        <f>IF(OR(F159="",G159=""),"",F159/IFERROR(VLOOKUP(G159,Rates[[Валюта]:[За 1 основную]],3,FALSE),1))</f>
        <v/>
      </c>
      <c r="I159" s="19">
        <f>IF(B159="","",DATE(YEAR(B159),MONTH(B159),1))</f>
        <v/>
      </c>
    </row>
    <row r="160">
      <c r="B160" s="17" t="n"/>
      <c r="F160" s="18" t="n"/>
      <c r="H160" s="18">
        <f>IF(OR(F160="",G160=""),"",F160/IFERROR(VLOOKUP(G160,Rates[[Валюта]:[За 1 основную]],3,FALSE),1))</f>
        <v/>
      </c>
      <c r="I160" s="19">
        <f>IF(B160="","",DATE(YEAR(B160),MONTH(B160),1))</f>
        <v/>
      </c>
    </row>
    <row r="161">
      <c r="B161" s="17" t="n"/>
      <c r="F161" s="18" t="n"/>
      <c r="H161" s="18">
        <f>IF(OR(F161="",G161=""),"",F161/IFERROR(VLOOKUP(G161,Rates[[Валюта]:[За 1 основную]],3,FALSE),1))</f>
        <v/>
      </c>
      <c r="I161" s="19">
        <f>IF(B161="","",DATE(YEAR(B161),MONTH(B161),1))</f>
        <v/>
      </c>
    </row>
    <row r="162">
      <c r="B162" s="17" t="n"/>
      <c r="F162" s="18" t="n"/>
      <c r="H162" s="18">
        <f>IF(OR(F162="",G162=""),"",F162/IFERROR(VLOOKUP(G162,Rates[[Валюта]:[За 1 основную]],3,FALSE),1))</f>
        <v/>
      </c>
      <c r="I162" s="19">
        <f>IF(B162="","",DATE(YEAR(B162),MONTH(B162),1))</f>
        <v/>
      </c>
    </row>
    <row r="163">
      <c r="B163" s="17" t="n"/>
      <c r="F163" s="18" t="n"/>
      <c r="H163" s="18">
        <f>IF(OR(F163="",G163=""),"",F163/IFERROR(VLOOKUP(G163,Rates[[Валюта]:[За 1 основную]],3,FALSE),1))</f>
        <v/>
      </c>
      <c r="I163" s="19">
        <f>IF(B163="","",DATE(YEAR(B163),MONTH(B163),1))</f>
        <v/>
      </c>
    </row>
    <row r="164">
      <c r="B164" s="17" t="n"/>
      <c r="F164" s="18" t="n"/>
      <c r="H164" s="18">
        <f>IF(OR(F164="",G164=""),"",F164/IFERROR(VLOOKUP(G164,Rates[[Валюта]:[За 1 основную]],3,FALSE),1))</f>
        <v/>
      </c>
      <c r="I164" s="19">
        <f>IF(B164="","",DATE(YEAR(B164),MONTH(B164),1))</f>
        <v/>
      </c>
    </row>
    <row r="165">
      <c r="B165" s="17" t="n"/>
      <c r="F165" s="18" t="n"/>
      <c r="H165" s="18">
        <f>IF(OR(F165="",G165=""),"",F165/IFERROR(VLOOKUP(G165,Rates[[Валюта]:[За 1 основную]],3,FALSE),1))</f>
        <v/>
      </c>
      <c r="I165" s="19">
        <f>IF(B165="","",DATE(YEAR(B165),MONTH(B165),1))</f>
        <v/>
      </c>
    </row>
    <row r="166">
      <c r="B166" s="17" t="n"/>
      <c r="F166" s="18" t="n"/>
      <c r="H166" s="18">
        <f>IF(OR(F166="",G166=""),"",F166/IFERROR(VLOOKUP(G166,Rates[[Валюта]:[За 1 основную]],3,FALSE),1))</f>
        <v/>
      </c>
      <c r="I166" s="19">
        <f>IF(B166="","",DATE(YEAR(B166),MONTH(B166),1))</f>
        <v/>
      </c>
    </row>
    <row r="167">
      <c r="B167" s="17" t="n"/>
      <c r="F167" s="18" t="n"/>
      <c r="H167" s="18">
        <f>IF(OR(F167="",G167=""),"",F167/IFERROR(VLOOKUP(G167,Rates[[Валюта]:[За 1 основную]],3,FALSE),1))</f>
        <v/>
      </c>
      <c r="I167" s="19">
        <f>IF(B167="","",DATE(YEAR(B167),MONTH(B167),1))</f>
        <v/>
      </c>
    </row>
    <row r="168">
      <c r="B168" s="17" t="n"/>
      <c r="F168" s="18" t="n"/>
      <c r="H168" s="18">
        <f>IF(OR(F168="",G168=""),"",F168/IFERROR(VLOOKUP(G168,Rates[[Валюта]:[За 1 основную]],3,FALSE),1))</f>
        <v/>
      </c>
      <c r="I168" s="19">
        <f>IF(B168="","",DATE(YEAR(B168),MONTH(B168),1))</f>
        <v/>
      </c>
    </row>
    <row r="169">
      <c r="B169" s="17" t="n"/>
      <c r="F169" s="18" t="n"/>
      <c r="H169" s="18">
        <f>IF(OR(F169="",G169=""),"",F169/IFERROR(VLOOKUP(G169,Rates[[Валюта]:[За 1 основную]],3,FALSE),1))</f>
        <v/>
      </c>
      <c r="I169" s="19">
        <f>IF(B169="","",DATE(YEAR(B169),MONTH(B169),1))</f>
        <v/>
      </c>
    </row>
    <row r="170">
      <c r="B170" s="17" t="n"/>
      <c r="F170" s="18" t="n"/>
      <c r="H170" s="18">
        <f>IF(OR(F170="",G170=""),"",F170/IFERROR(VLOOKUP(G170,Rates[[Валюта]:[За 1 основную]],3,FALSE),1))</f>
        <v/>
      </c>
      <c r="I170" s="19">
        <f>IF(B170="","",DATE(YEAR(B170),MONTH(B170),1))</f>
        <v/>
      </c>
    </row>
    <row r="171">
      <c r="B171" s="17" t="n"/>
      <c r="F171" s="18" t="n"/>
      <c r="H171" s="18">
        <f>IF(OR(F171="",G171=""),"",F171/IFERROR(VLOOKUP(G171,Rates[[Валюта]:[За 1 основную]],3,FALSE),1))</f>
        <v/>
      </c>
      <c r="I171" s="19">
        <f>IF(B171="","",DATE(YEAR(B171),MONTH(B171),1))</f>
        <v/>
      </c>
    </row>
    <row r="172">
      <c r="B172" s="17" t="n"/>
      <c r="F172" s="18" t="n"/>
      <c r="H172" s="18">
        <f>IF(OR(F172="",G172=""),"",F172/IFERROR(VLOOKUP(G172,Rates[[Валюта]:[За 1 основную]],3,FALSE),1))</f>
        <v/>
      </c>
      <c r="I172" s="19">
        <f>IF(B172="","",DATE(YEAR(B172),MONTH(B172),1))</f>
        <v/>
      </c>
    </row>
    <row r="173">
      <c r="B173" s="17" t="n"/>
      <c r="F173" s="18" t="n"/>
      <c r="H173" s="18">
        <f>IF(OR(F173="",G173=""),"",F173/IFERROR(VLOOKUP(G173,Rates[[Валюта]:[За 1 основную]],3,FALSE),1))</f>
        <v/>
      </c>
      <c r="I173" s="19">
        <f>IF(B173="","",DATE(YEAR(B173),MONTH(B173),1))</f>
        <v/>
      </c>
    </row>
    <row r="174">
      <c r="B174" s="17" t="n"/>
      <c r="F174" s="18" t="n"/>
      <c r="H174" s="18">
        <f>IF(OR(F174="",G174=""),"",F174/IFERROR(VLOOKUP(G174,Rates[[Валюта]:[За 1 основную]],3,FALSE),1))</f>
        <v/>
      </c>
      <c r="I174" s="19">
        <f>IF(B174="","",DATE(YEAR(B174),MONTH(B174),1))</f>
        <v/>
      </c>
    </row>
    <row r="175">
      <c r="B175" s="17" t="n"/>
      <c r="F175" s="18" t="n"/>
      <c r="H175" s="18">
        <f>IF(OR(F175="",G175=""),"",F175/IFERROR(VLOOKUP(G175,Rates[[Валюта]:[За 1 основную]],3,FALSE),1))</f>
        <v/>
      </c>
      <c r="I175" s="19">
        <f>IF(B175="","",DATE(YEAR(B175),MONTH(B175),1))</f>
        <v/>
      </c>
    </row>
    <row r="176">
      <c r="B176" s="17" t="n"/>
      <c r="F176" s="18" t="n"/>
      <c r="H176" s="18">
        <f>IF(OR(F176="",G176=""),"",F176/IFERROR(VLOOKUP(G176,Rates[[Валюта]:[За 1 основную]],3,FALSE),1))</f>
        <v/>
      </c>
      <c r="I176" s="19">
        <f>IF(B176="","",DATE(YEAR(B176),MONTH(B176),1))</f>
        <v/>
      </c>
    </row>
    <row r="177">
      <c r="B177" s="17" t="n"/>
      <c r="F177" s="18" t="n"/>
      <c r="H177" s="18">
        <f>IF(OR(F177="",G177=""),"",F177/IFERROR(VLOOKUP(G177,Rates[[Валюта]:[За 1 основную]],3,FALSE),1))</f>
        <v/>
      </c>
      <c r="I177" s="19">
        <f>IF(B177="","",DATE(YEAR(B177),MONTH(B177),1))</f>
        <v/>
      </c>
    </row>
    <row r="178">
      <c r="B178" s="17" t="n"/>
      <c r="F178" s="18" t="n"/>
      <c r="H178" s="18">
        <f>IF(OR(F178="",G178=""),"",F178/IFERROR(VLOOKUP(G178,Rates[[Валюта]:[За 1 основную]],3,FALSE),1))</f>
        <v/>
      </c>
      <c r="I178" s="19">
        <f>IF(B178="","",DATE(YEAR(B178),MONTH(B178),1))</f>
        <v/>
      </c>
    </row>
    <row r="179">
      <c r="B179" s="17" t="n"/>
      <c r="F179" s="18" t="n"/>
      <c r="H179" s="18">
        <f>IF(OR(F179="",G179=""),"",F179/IFERROR(VLOOKUP(G179,Rates[[Валюта]:[За 1 основную]],3,FALSE),1))</f>
        <v/>
      </c>
      <c r="I179" s="19">
        <f>IF(B179="","",DATE(YEAR(B179),MONTH(B179),1))</f>
        <v/>
      </c>
    </row>
    <row r="180">
      <c r="B180" s="17" t="n"/>
      <c r="F180" s="18" t="n"/>
      <c r="H180" s="18">
        <f>IF(OR(F180="",G180=""),"",F180/IFERROR(VLOOKUP(G180,Rates[[Валюта]:[За 1 основную]],3,FALSE),1))</f>
        <v/>
      </c>
      <c r="I180" s="19">
        <f>IF(B180="","",DATE(YEAR(B180),MONTH(B180),1))</f>
        <v/>
      </c>
    </row>
    <row r="181">
      <c r="B181" s="17" t="n"/>
      <c r="F181" s="18" t="n"/>
      <c r="H181" s="18">
        <f>IF(OR(F181="",G181=""),"",F181/IFERROR(VLOOKUP(G181,Rates[[Валюта]:[За 1 основную]],3,FALSE),1))</f>
        <v/>
      </c>
      <c r="I181" s="19">
        <f>IF(B181="","",DATE(YEAR(B181),MONTH(B181),1))</f>
        <v/>
      </c>
    </row>
    <row r="182">
      <c r="B182" s="17" t="n"/>
      <c r="F182" s="18" t="n"/>
      <c r="H182" s="18">
        <f>IF(OR(F182="",G182=""),"",F182/IFERROR(VLOOKUP(G182,Rates[[Валюта]:[За 1 основную]],3,FALSE),1))</f>
        <v/>
      </c>
      <c r="I182" s="19">
        <f>IF(B182="","",DATE(YEAR(B182),MONTH(B182),1))</f>
        <v/>
      </c>
    </row>
    <row r="183">
      <c r="B183" s="17" t="n"/>
      <c r="F183" s="18" t="n"/>
      <c r="H183" s="18">
        <f>IF(OR(F183="",G183=""),"",F183/IFERROR(VLOOKUP(G183,Rates[[Валюта]:[За 1 основную]],3,FALSE),1))</f>
        <v/>
      </c>
      <c r="I183" s="19">
        <f>IF(B183="","",DATE(YEAR(B183),MONTH(B183),1))</f>
        <v/>
      </c>
    </row>
    <row r="184">
      <c r="B184" s="17" t="n"/>
      <c r="F184" s="18" t="n"/>
      <c r="H184" s="18">
        <f>IF(OR(F184="",G184=""),"",F184/IFERROR(VLOOKUP(G184,Rates[[Валюта]:[За 1 основную]],3,FALSE),1))</f>
        <v/>
      </c>
      <c r="I184" s="19">
        <f>IF(B184="","",DATE(YEAR(B184),MONTH(B184),1))</f>
        <v/>
      </c>
    </row>
    <row r="185">
      <c r="B185" s="17" t="n"/>
      <c r="F185" s="18" t="n"/>
      <c r="H185" s="18">
        <f>IF(OR(F185="",G185=""),"",F185/IFERROR(VLOOKUP(G185,Rates[[Валюта]:[За 1 основную]],3,FALSE),1))</f>
        <v/>
      </c>
      <c r="I185" s="19">
        <f>IF(B185="","",DATE(YEAR(B185),MONTH(B185),1))</f>
        <v/>
      </c>
    </row>
    <row r="186">
      <c r="B186" s="17" t="n"/>
      <c r="F186" s="18" t="n"/>
      <c r="H186" s="18">
        <f>IF(OR(F186="",G186=""),"",F186/IFERROR(VLOOKUP(G186,Rates[[Валюта]:[За 1 основную]],3,FALSE),1))</f>
        <v/>
      </c>
      <c r="I186" s="19">
        <f>IF(B186="","",DATE(YEAR(B186),MONTH(B186),1))</f>
        <v/>
      </c>
    </row>
    <row r="187">
      <c r="B187" s="17" t="n"/>
      <c r="F187" s="18" t="n"/>
      <c r="H187" s="18">
        <f>IF(OR(F187="",G187=""),"",F187/IFERROR(VLOOKUP(G187,Rates[[Валюта]:[За 1 основную]],3,FALSE),1))</f>
        <v/>
      </c>
      <c r="I187" s="19">
        <f>IF(B187="","",DATE(YEAR(B187),MONTH(B187),1))</f>
        <v/>
      </c>
    </row>
    <row r="188">
      <c r="B188" s="17" t="n"/>
      <c r="F188" s="18" t="n"/>
      <c r="H188" s="18">
        <f>IF(OR(F188="",G188=""),"",F188/IFERROR(VLOOKUP(G188,Rates[[Валюта]:[За 1 основную]],3,FALSE),1))</f>
        <v/>
      </c>
      <c r="I188" s="19">
        <f>IF(B188="","",DATE(YEAR(B188),MONTH(B188),1))</f>
        <v/>
      </c>
    </row>
    <row r="189">
      <c r="B189" s="17" t="n"/>
      <c r="F189" s="18" t="n"/>
      <c r="H189" s="18">
        <f>IF(OR(F189="",G189=""),"",F189/IFERROR(VLOOKUP(G189,Rates[[Валюта]:[За 1 основную]],3,FALSE),1))</f>
        <v/>
      </c>
      <c r="I189" s="19">
        <f>IF(B189="","",DATE(YEAR(B189),MONTH(B189),1))</f>
        <v/>
      </c>
    </row>
    <row r="190">
      <c r="B190" s="17" t="n"/>
      <c r="F190" s="18" t="n"/>
      <c r="H190" s="18">
        <f>IF(OR(F190="",G190=""),"",F190/IFERROR(VLOOKUP(G190,Rates[[Валюта]:[За 1 основную]],3,FALSE),1))</f>
        <v/>
      </c>
      <c r="I190" s="19">
        <f>IF(B190="","",DATE(YEAR(B190),MONTH(B190),1))</f>
        <v/>
      </c>
    </row>
    <row r="191">
      <c r="B191" s="17" t="n"/>
      <c r="F191" s="18" t="n"/>
      <c r="H191" s="18">
        <f>IF(OR(F191="",G191=""),"",F191/IFERROR(VLOOKUP(G191,Rates[[Валюта]:[За 1 основную]],3,FALSE),1))</f>
        <v/>
      </c>
      <c r="I191" s="19">
        <f>IF(B191="","",DATE(YEAR(B191),MONTH(B191),1))</f>
        <v/>
      </c>
    </row>
    <row r="192">
      <c r="B192" s="17" t="n"/>
      <c r="F192" s="18" t="n"/>
      <c r="H192" s="18">
        <f>IF(OR(F192="",G192=""),"",F192/IFERROR(VLOOKUP(G192,Rates[[Валюта]:[За 1 основную]],3,FALSE),1))</f>
        <v/>
      </c>
      <c r="I192" s="19">
        <f>IF(B192="","",DATE(YEAR(B192),MONTH(B192),1))</f>
        <v/>
      </c>
    </row>
    <row r="193">
      <c r="B193" s="17" t="n"/>
      <c r="F193" s="18" t="n"/>
      <c r="H193" s="18">
        <f>IF(OR(F193="",G193=""),"",F193/IFERROR(VLOOKUP(G193,Rates[[Валюта]:[За 1 основную]],3,FALSE),1))</f>
        <v/>
      </c>
      <c r="I193" s="19">
        <f>IF(B193="","",DATE(YEAR(B193),MONTH(B193),1))</f>
        <v/>
      </c>
    </row>
    <row r="194">
      <c r="B194" s="17" t="n"/>
      <c r="F194" s="18" t="n"/>
      <c r="H194" s="18">
        <f>IF(OR(F194="",G194=""),"",F194/IFERROR(VLOOKUP(G194,Rates[[Валюта]:[За 1 основную]],3,FALSE),1))</f>
        <v/>
      </c>
      <c r="I194" s="19">
        <f>IF(B194="","",DATE(YEAR(B194),MONTH(B194),1))</f>
        <v/>
      </c>
    </row>
    <row r="195">
      <c r="B195" s="17" t="n"/>
      <c r="F195" s="18" t="n"/>
      <c r="H195" s="18">
        <f>IF(OR(F195="",G195=""),"",F195/IFERROR(VLOOKUP(G195,Rates[[Валюта]:[За 1 основную]],3,FALSE),1))</f>
        <v/>
      </c>
      <c r="I195" s="19">
        <f>IF(B195="","",DATE(YEAR(B195),MONTH(B195),1))</f>
        <v/>
      </c>
    </row>
    <row r="196">
      <c r="B196" s="17" t="n"/>
      <c r="F196" s="18" t="n"/>
      <c r="H196" s="18">
        <f>IF(OR(F196="",G196=""),"",F196/IFERROR(VLOOKUP(G196,Rates[[Валюта]:[За 1 основную]],3,FALSE),1))</f>
        <v/>
      </c>
      <c r="I196" s="19">
        <f>IF(B196="","",DATE(YEAR(B196),MONTH(B196),1))</f>
        <v/>
      </c>
    </row>
    <row r="197">
      <c r="B197" s="17" t="n"/>
      <c r="F197" s="18" t="n"/>
      <c r="H197" s="18">
        <f>IF(OR(F197="",G197=""),"",F197/IFERROR(VLOOKUP(G197,Rates[[Валюта]:[За 1 основную]],3,FALSE),1))</f>
        <v/>
      </c>
      <c r="I197" s="19">
        <f>IF(B197="","",DATE(YEAR(B197),MONTH(B197),1))</f>
        <v/>
      </c>
    </row>
    <row r="198">
      <c r="B198" s="17" t="n"/>
      <c r="F198" s="18" t="n"/>
      <c r="H198" s="18">
        <f>IF(OR(F198="",G198=""),"",F198/IFERROR(VLOOKUP(G198,Rates[[Валюта]:[За 1 основную]],3,FALSE),1))</f>
        <v/>
      </c>
      <c r="I198" s="19">
        <f>IF(B198="","",DATE(YEAR(B198),MONTH(B198),1))</f>
        <v/>
      </c>
    </row>
    <row r="199">
      <c r="B199" s="17" t="n"/>
      <c r="F199" s="18" t="n"/>
      <c r="H199" s="18">
        <f>IF(OR(F199="",G199=""),"",F199/IFERROR(VLOOKUP(G199,Rates[[Валюта]:[За 1 основную]],3,FALSE),1))</f>
        <v/>
      </c>
      <c r="I199" s="19">
        <f>IF(B199="","",DATE(YEAR(B199),MONTH(B199),1))</f>
        <v/>
      </c>
    </row>
    <row r="200">
      <c r="B200" s="17" t="n"/>
      <c r="F200" s="18" t="n"/>
      <c r="H200" s="18">
        <f>IF(OR(F200="",G200=""),"",F200/IFERROR(VLOOKUP(G200,Rates[[Валюта]:[За 1 основную]],3,FALSE),1))</f>
        <v/>
      </c>
      <c r="I200" s="19">
        <f>IF(B200="","",DATE(YEAR(B200),MONTH(B200),1))</f>
        <v/>
      </c>
    </row>
    <row r="201">
      <c r="B201" s="17" t="n"/>
      <c r="F201" s="18" t="n"/>
      <c r="H201" s="18">
        <f>IF(OR(F201="",G201=""),"",F201/IFERROR(VLOOKUP(G201,Rates[[Валюта]:[За 1 основную]],3,FALSE),1))</f>
        <v/>
      </c>
      <c r="I201" s="19">
        <f>IF(B201="","",DATE(YEAR(B201),MONTH(B201),1))</f>
        <v/>
      </c>
    </row>
    <row r="202">
      <c r="B202" s="17" t="n"/>
      <c r="F202" s="18" t="n"/>
      <c r="H202" s="18">
        <f>IF(OR(F202="",G202=""),"",F202/IFERROR(VLOOKUP(G202,Rates[[Валюта]:[За 1 основную]],3,FALSE),1))</f>
        <v/>
      </c>
      <c r="I202" s="19">
        <f>IF(B202="","",DATE(YEAR(B202),MONTH(B202),1))</f>
        <v/>
      </c>
    </row>
    <row r="203">
      <c r="B203" s="17" t="n"/>
      <c r="F203" s="18" t="n"/>
      <c r="H203" s="18">
        <f>IF(OR(F203="",G203=""),"",F203/IFERROR(VLOOKUP(G203,Rates[[Валюта]:[За 1 основную]],3,FALSE),1))</f>
        <v/>
      </c>
      <c r="I203" s="19">
        <f>IF(B203="","",DATE(YEAR(B203),MONTH(B203),1))</f>
        <v/>
      </c>
    </row>
    <row r="204">
      <c r="B204" s="17" t="n"/>
      <c r="F204" s="18" t="n"/>
      <c r="H204" s="18">
        <f>IF(OR(F204="",G204=""),"",F204/IFERROR(VLOOKUP(G204,Rates[[Валюта]:[За 1 основную]],3,FALSE),1))</f>
        <v/>
      </c>
      <c r="I204" s="19">
        <f>IF(B204="","",DATE(YEAR(B204),MONTH(B204),1))</f>
        <v/>
      </c>
    </row>
  </sheetData>
  <conditionalFormatting sqref="D5:D204">
    <cfRule type="cellIs" priority="1" operator="equal" dxfId="0">
      <formula>"Доход"</formula>
    </cfRule>
    <cfRule type="cellIs" priority="2" operator="equal" dxfId="1">
      <formula>"Расход"</formula>
    </cfRule>
  </conditionalFormatting>
  <dataValidations count="3">
    <dataValidation sqref="D5:D204" showDropDown="0" showInputMessage="0" showErrorMessage="0" allowBlank="0" type="list">
      <formula1>"Доход,Расход"</formula1>
    </dataValidation>
    <dataValidation sqref="E5:E204" showDropDown="0" showInputMessage="0" showErrorMessage="0" allowBlank="0" type="list">
      <formula1>='Статьи'!$B$5:$B$14</formula1>
    </dataValidation>
    <dataValidation sqref="G5:G204" showDropDown="0" showInputMessage="0" showErrorMessage="0" allowBlank="0" type="list">
      <formula1>='Курсы'!$B$8:$B$19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M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9" customWidth="1" min="3" max="3"/>
    <col width="13" customWidth="1" min="4" max="4"/>
    <col width="13" customWidth="1" min="5" max="5"/>
    <col width="16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3" customWidth="1" min="14" max="14"/>
  </cols>
  <sheetData>
    <row r="2">
      <c r="B2" s="20" t="inlineStr">
        <is>
          <t>Бюджет на месяц в нескольких валютах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21" t="inlineStr">
        <is>
          <t>Бесплатный шаблон от Fintrek · fintrek.app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H4" s="22" t="inlineStr">
        <is>
          <t>Куда ушли деньги</t>
        </is>
      </c>
    </row>
    <row r="5">
      <c r="B5" s="23" t="inlineStr">
        <is>
          <t>Месяц</t>
        </is>
      </c>
      <c r="C5" s="24" t="n">
        <v>46296</v>
      </c>
      <c r="D5" s="23">
        <f>'Курсы'!C5</f>
        <v/>
      </c>
    </row>
    <row r="6">
      <c r="B6" s="25" t="inlineStr">
        <is>
          <t>впишите любую дату нужного месяца</t>
        </is>
      </c>
    </row>
    <row r="7">
      <c r="B7" s="26" t="inlineStr">
        <is>
          <t>Доходы</t>
        </is>
      </c>
      <c r="C7" s="27" t="n"/>
      <c r="D7" s="26" t="inlineStr">
        <is>
          <t>Расходы</t>
        </is>
      </c>
      <c r="E7" s="27" t="n"/>
      <c r="F7" s="26" t="inlineStr">
        <is>
          <t>Осталось</t>
        </is>
      </c>
    </row>
    <row r="8">
      <c r="B8" s="28">
        <f>SUMIFS(Transactions[В основной валюте],Transactions[Месяц],DATE(YEAR($C$5),MONTH($C$5),1),Transactions[Тип],"Доход")</f>
        <v/>
      </c>
      <c r="C8" s="27" t="n"/>
      <c r="D8" s="29">
        <f>SUMIFS(Transactions[В основной валюте],Transactions[Месяц],DATE(YEAR($C$5),MONTH($C$5),1),Transactions[Тип],"Расход")</f>
        <v/>
      </c>
      <c r="E8" s="27" t="n"/>
      <c r="F8" s="30">
        <f>SUMIFS(Transactions[В основной валюте],Transactions[Месяц],DATE(YEAR($C$5),MONTH($C$5),1),Transactions[Тип],"Доход")-SUMIFS(Transactions[В основной валюте],Transactions[Месяц],DATE(YEAR($C$5),MONTH($C$5),1),Transactions[Тип],"Расход")</f>
        <v/>
      </c>
    </row>
    <row r="9">
      <c r="F9" s="31">
        <f>IFERROR((SUMIFS(Transactions[В основной валюте],Transactions[Месяц],DATE(YEAR($C$5),MONTH($C$5),1),Transactions[Тип],"Доход")-SUMIFS(Transactions[В основной валюте],Transactions[Месяц],DATE(YEAR($C$5),MONTH($C$5),1),Transactions[Тип],"Расход"))/SUMIFS(Transactions[В основной валюте],Transactions[Месяц],DATE(YEAR($C$5),MONTH($C$5),1),Transactions[Тип],"Доход"),0)</f>
        <v/>
      </c>
    </row>
    <row r="11">
      <c r="B11" s="32" t="inlineStr">
        <is>
          <t>Статья</t>
        </is>
      </c>
      <c r="C11" s="33" t="inlineStr">
        <is>
          <t>План</t>
        </is>
      </c>
      <c r="D11" s="33" t="inlineStr">
        <is>
          <t>Факт</t>
        </is>
      </c>
      <c r="E11" s="33" t="inlineStr">
        <is>
          <t>Осталось</t>
        </is>
      </c>
      <c r="F11" s="33" t="inlineStr">
        <is>
          <t>Израсходовано</t>
        </is>
      </c>
    </row>
    <row r="12">
      <c r="B12" s="34">
        <f>'Статьи'!B5</f>
        <v/>
      </c>
      <c r="C12" s="35">
        <f>'Статьи'!C5</f>
        <v/>
      </c>
      <c r="D12" s="35">
        <f>SUMIFS(Transactions[В основной валюте],Transactions[Месяц],DATE(YEAR($C$5),MONTH($C$5),1),Transactions[Тип],"Расход",Transactions[Статья],B12)</f>
        <v/>
      </c>
      <c r="E12" s="35">
        <f>C12-D12</f>
        <v/>
      </c>
      <c r="F12" s="36">
        <f>IFERROR(D12/C12,0)</f>
        <v/>
      </c>
    </row>
    <row r="13">
      <c r="B13" s="34">
        <f>'Статьи'!B6</f>
        <v/>
      </c>
      <c r="C13" s="35">
        <f>'Статьи'!C6</f>
        <v/>
      </c>
      <c r="D13" s="35">
        <f>SUMIFS(Transactions[В основной валюте],Transactions[Месяц],DATE(YEAR($C$5),MONTH($C$5),1),Transactions[Тип],"Расход",Transactions[Статья],B13)</f>
        <v/>
      </c>
      <c r="E13" s="35">
        <f>C13-D13</f>
        <v/>
      </c>
      <c r="F13" s="36">
        <f>IFERROR(D13/C13,0)</f>
        <v/>
      </c>
    </row>
    <row r="14">
      <c r="B14" s="34">
        <f>'Статьи'!B7</f>
        <v/>
      </c>
      <c r="C14" s="35">
        <f>'Статьи'!C7</f>
        <v/>
      </c>
      <c r="D14" s="35">
        <f>SUMIFS(Transactions[В основной валюте],Transactions[Месяц],DATE(YEAR($C$5),MONTH($C$5),1),Transactions[Тип],"Расход",Transactions[Статья],B14)</f>
        <v/>
      </c>
      <c r="E14" s="35">
        <f>C14-D14</f>
        <v/>
      </c>
      <c r="F14" s="36">
        <f>IFERROR(D14/C14,0)</f>
        <v/>
      </c>
    </row>
    <row r="15">
      <c r="B15" s="34">
        <f>'Статьи'!B8</f>
        <v/>
      </c>
      <c r="C15" s="35">
        <f>'Статьи'!C8</f>
        <v/>
      </c>
      <c r="D15" s="35">
        <f>SUMIFS(Transactions[В основной валюте],Transactions[Месяц],DATE(YEAR($C$5),MONTH($C$5),1),Transactions[Тип],"Расход",Transactions[Статья],B15)</f>
        <v/>
      </c>
      <c r="E15" s="35">
        <f>C15-D15</f>
        <v/>
      </c>
      <c r="F15" s="36">
        <f>IFERROR(D15/C15,0)</f>
        <v/>
      </c>
    </row>
    <row r="16">
      <c r="B16" s="34">
        <f>'Статьи'!B9</f>
        <v/>
      </c>
      <c r="C16" s="35">
        <f>'Статьи'!C9</f>
        <v/>
      </c>
      <c r="D16" s="35">
        <f>SUMIFS(Transactions[В основной валюте],Transactions[Месяц],DATE(YEAR($C$5),MONTH($C$5),1),Transactions[Тип],"Расход",Transactions[Статья],B16)</f>
        <v/>
      </c>
      <c r="E16" s="35">
        <f>C16-D16</f>
        <v/>
      </c>
      <c r="F16" s="36">
        <f>IFERROR(D16/C16,0)</f>
        <v/>
      </c>
    </row>
    <row r="17">
      <c r="B17" s="34">
        <f>'Статьи'!B10</f>
        <v/>
      </c>
      <c r="C17" s="35">
        <f>'Статьи'!C10</f>
        <v/>
      </c>
      <c r="D17" s="35">
        <f>SUMIFS(Transactions[В основной валюте],Transactions[Месяц],DATE(YEAR($C$5),MONTH($C$5),1),Transactions[Тип],"Расход",Transactions[Статья],B17)</f>
        <v/>
      </c>
      <c r="E17" s="35">
        <f>C17-D17</f>
        <v/>
      </c>
      <c r="F17" s="36">
        <f>IFERROR(D17/C17,0)</f>
        <v/>
      </c>
    </row>
    <row r="18">
      <c r="B18" s="34">
        <f>'Статьи'!B11</f>
        <v/>
      </c>
      <c r="C18" s="35">
        <f>'Статьи'!C11</f>
        <v/>
      </c>
      <c r="D18" s="35">
        <f>SUMIFS(Transactions[В основной валюте],Transactions[Месяц],DATE(YEAR($C$5),MONTH($C$5),1),Transactions[Тип],"Расход",Transactions[Статья],B18)</f>
        <v/>
      </c>
      <c r="E18" s="35">
        <f>C18-D18</f>
        <v/>
      </c>
      <c r="F18" s="36">
        <f>IFERROR(D18/C18,0)</f>
        <v/>
      </c>
    </row>
    <row r="19">
      <c r="B19" s="34">
        <f>'Статьи'!B12</f>
        <v/>
      </c>
      <c r="C19" s="35">
        <f>'Статьи'!C12</f>
        <v/>
      </c>
      <c r="D19" s="35">
        <f>SUMIFS(Transactions[В основной валюте],Transactions[Месяц],DATE(YEAR($C$5),MONTH($C$5),1),Transactions[Тип],"Расход",Transactions[Статья],B19)</f>
        <v/>
      </c>
      <c r="E19" s="35">
        <f>C19-D19</f>
        <v/>
      </c>
      <c r="F19" s="36">
        <f>IFERROR(D19/C19,0)</f>
        <v/>
      </c>
      <c r="H19" s="22" t="inlineStr">
        <is>
          <t>План и факт</t>
        </is>
      </c>
    </row>
    <row r="20">
      <c r="B20" s="34">
        <f>'Статьи'!B13</f>
        <v/>
      </c>
      <c r="C20" s="35">
        <f>'Статьи'!C13</f>
        <v/>
      </c>
      <c r="D20" s="35">
        <f>SUMIFS(Transactions[В основной валюте],Transactions[Месяц],DATE(YEAR($C$5),MONTH($C$5),1),Transactions[Тип],"Расход",Transactions[Статья],B20)</f>
        <v/>
      </c>
      <c r="E20" s="35">
        <f>C20-D20</f>
        <v/>
      </c>
      <c r="F20" s="36">
        <f>IFERROR(D20/C20,0)</f>
        <v/>
      </c>
    </row>
    <row r="21">
      <c r="B21" s="34">
        <f>'Статьи'!B14</f>
        <v/>
      </c>
      <c r="C21" s="35">
        <f>'Статьи'!C14</f>
        <v/>
      </c>
      <c r="D21" s="35">
        <f>SUMIFS(Transactions[В основной валюте],Transactions[Месяц],DATE(YEAR($C$5),MONTH($C$5),1),Transactions[Тип],"Расход",Transactions[Статья],B21)</f>
        <v/>
      </c>
      <c r="E21" s="35">
        <f>C21-D21</f>
        <v/>
      </c>
      <c r="F21" s="36">
        <f>IFERROR(D21/C21,0)</f>
        <v/>
      </c>
    </row>
    <row r="22">
      <c r="B22" s="37" t="inlineStr">
        <is>
          <t>Итого</t>
        </is>
      </c>
      <c r="C22" s="38">
        <f>SUM(C12:C21)</f>
        <v/>
      </c>
      <c r="D22" s="38">
        <f>SUM(D12:D21)</f>
        <v/>
      </c>
      <c r="E22" s="38">
        <f>SUM(E12:E21)</f>
        <v/>
      </c>
      <c r="F22" s="39">
        <f>IFERROR(D22/C22,0)</f>
        <v/>
      </c>
    </row>
    <row r="24">
      <c r="B24" s="25" t="inlineStr">
        <is>
          <t>Подсказка: Файл → Печать — лист помещается на одну альбомную страницу.</t>
        </is>
      </c>
    </row>
  </sheetData>
  <conditionalFormatting sqref="E12:E22">
    <cfRule type="cellIs" priority="1" operator="lessThan" dxfId="2">
      <formula>0</formula>
    </cfRule>
  </conditionalFormatting>
  <conditionalFormatting sqref="F12:F21">
    <cfRule type="dataBar" priority="2">
      <dataBar>
        <cfvo type="num" val="0"/>
        <cfvo type="num" val="1"/>
        <color rgb="000F9D63"/>
      </dataBar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22" customWidth="1" min="3" max="3"/>
    <col width="18" customWidth="1" min="4" max="4"/>
    <col width="14" customWidth="1" min="5" max="5"/>
  </cols>
  <sheetData>
    <row r="2">
      <c r="B2" s="14" t="inlineStr">
        <is>
          <t>Курсы</t>
        </is>
      </c>
    </row>
    <row r="3">
      <c r="B3" s="15" t="inlineStr">
        <is>
          <t>Впишите курс, который реально получили. У основной валюты всегда 1.</t>
        </is>
      </c>
    </row>
    <row r="5">
      <c r="B5" s="23" t="inlineStr">
        <is>
          <t>Основная валюта</t>
        </is>
      </c>
      <c r="C5" s="40" t="inlineStr">
        <is>
          <t>USD</t>
        </is>
      </c>
    </row>
    <row r="7">
      <c r="B7" s="16" t="inlineStr">
        <is>
          <t>Валюта</t>
        </is>
      </c>
      <c r="C7" s="16" t="inlineStr">
        <is>
          <t>Название</t>
        </is>
      </c>
      <c r="D7" s="16" t="inlineStr">
        <is>
          <t>За 1 основную</t>
        </is>
      </c>
      <c r="E7" s="16" t="inlineStr">
        <is>
          <t>Обновлён</t>
        </is>
      </c>
    </row>
    <row r="8">
      <c r="B8" t="inlineStr">
        <is>
          <t>USD</t>
        </is>
      </c>
      <c r="C8" t="inlineStr">
        <is>
          <t>Доллар США</t>
        </is>
      </c>
      <c r="D8" s="41" t="n">
        <v>1</v>
      </c>
      <c r="E8" s="17" t="n">
        <v>46322</v>
      </c>
    </row>
    <row r="9">
      <c r="B9" t="inlineStr">
        <is>
          <t>EUR</t>
        </is>
      </c>
      <c r="C9" t="inlineStr">
        <is>
          <t>Евро</t>
        </is>
      </c>
      <c r="D9" s="41" t="n">
        <v>0.92</v>
      </c>
      <c r="E9" s="17" t="n">
        <v>46322</v>
      </c>
    </row>
    <row r="10">
      <c r="B10" t="inlineStr">
        <is>
          <t>TRY</t>
        </is>
      </c>
      <c r="C10" t="inlineStr">
        <is>
          <t>Турецкая лира</t>
        </is>
      </c>
      <c r="D10" s="41" t="n">
        <v>41</v>
      </c>
      <c r="E10" s="17" t="n">
        <v>46322</v>
      </c>
    </row>
    <row r="11">
      <c r="B11" t="inlineStr">
        <is>
          <t>GEL</t>
        </is>
      </c>
      <c r="C11" t="inlineStr">
        <is>
          <t>Грузинский лари</t>
        </is>
      </c>
      <c r="D11" s="41" t="n">
        <v>2.7</v>
      </c>
      <c r="E11" s="17" t="n">
        <v>46322</v>
      </c>
    </row>
    <row r="12">
      <c r="B12" t="inlineStr">
        <is>
          <t>RUB</t>
        </is>
      </c>
      <c r="C12" t="inlineStr">
        <is>
          <t>Российский рубль</t>
        </is>
      </c>
      <c r="D12" s="41" t="n">
        <v>81</v>
      </c>
      <c r="E12" s="17" t="n">
        <v>46322</v>
      </c>
    </row>
    <row r="13">
      <c r="B13" t="inlineStr">
        <is>
          <t>KZT</t>
        </is>
      </c>
      <c r="C13" t="inlineStr">
        <is>
          <t>Тенге</t>
        </is>
      </c>
      <c r="D13" s="41" t="n">
        <v>520</v>
      </c>
      <c r="E13" s="17" t="n">
        <v>46322</v>
      </c>
    </row>
    <row r="14">
      <c r="B14" t="inlineStr">
        <is>
          <t>USDT</t>
        </is>
      </c>
      <c r="C14" t="inlineStr">
        <is>
          <t>Tether</t>
        </is>
      </c>
      <c r="D14" s="41" t="n">
        <v>1</v>
      </c>
      <c r="E14" s="17" t="n">
        <v>46322</v>
      </c>
    </row>
    <row r="15">
      <c r="B15" t="inlineStr">
        <is>
          <t>MDL</t>
        </is>
      </c>
      <c r="C15" t="inlineStr">
        <is>
          <t>Молдавский лей</t>
        </is>
      </c>
      <c r="D15" s="41" t="n">
        <v>17.7</v>
      </c>
      <c r="E15" s="17" t="n">
        <v>46322</v>
      </c>
    </row>
  </sheetData>
  <conditionalFormatting sqref="B8:E19">
    <cfRule type="expression" priority="1" dxfId="3">
      <formula>$B8=$C$5</formula>
    </cfRule>
  </conditionalFormatting>
  <dataValidations count="1">
    <dataValidation sqref="C5" showDropDown="0" showInputMessage="0" showErrorMessage="0" allowBlank="0" type="list">
      <formula1>=$B$8:$B$19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30" customWidth="1" min="3" max="3"/>
  </cols>
  <sheetData>
    <row r="2">
      <c r="B2" s="14" t="inlineStr">
        <is>
          <t>Статьи</t>
        </is>
      </c>
    </row>
    <row r="4">
      <c r="B4" s="16" t="inlineStr">
        <is>
          <t>Статья</t>
        </is>
      </c>
      <c r="C4" s="16" t="inlineStr">
        <is>
          <t>План на месяц (в основной валюте)</t>
        </is>
      </c>
    </row>
    <row r="5">
      <c r="B5" t="inlineStr">
        <is>
          <t>Аренда</t>
        </is>
      </c>
      <c r="C5" s="42" t="n">
        <v>900</v>
      </c>
    </row>
    <row r="6">
      <c r="B6" t="inlineStr">
        <is>
          <t>Продукты</t>
        </is>
      </c>
      <c r="C6" s="42" t="n">
        <v>400</v>
      </c>
    </row>
    <row r="7">
      <c r="B7" t="inlineStr">
        <is>
          <t>Коммунальные</t>
        </is>
      </c>
      <c r="C7" s="42" t="n">
        <v>120</v>
      </c>
    </row>
    <row r="8">
      <c r="B8" t="inlineStr">
        <is>
          <t>Транспорт</t>
        </is>
      </c>
      <c r="C8" s="42" t="n">
        <v>90</v>
      </c>
    </row>
    <row r="9">
      <c r="B9" t="inlineStr">
        <is>
          <t>Кафе и рестораны</t>
        </is>
      </c>
      <c r="C9" s="42" t="n">
        <v>150</v>
      </c>
    </row>
    <row r="10">
      <c r="B10" t="inlineStr">
        <is>
          <t>Здоровье</t>
        </is>
      </c>
      <c r="C10" s="42" t="n">
        <v>60</v>
      </c>
    </row>
    <row r="11">
      <c r="B11" t="inlineStr">
        <is>
          <t>Покупки</t>
        </is>
      </c>
      <c r="C11" s="42" t="n">
        <v>100</v>
      </c>
    </row>
    <row r="12">
      <c r="B12" t="inlineStr">
        <is>
          <t>Подписки</t>
        </is>
      </c>
      <c r="C12" s="42" t="n">
        <v>30</v>
      </c>
    </row>
    <row r="13">
      <c r="B13" t="inlineStr">
        <is>
          <t>Поездки</t>
        </is>
      </c>
      <c r="C13" s="42" t="n">
        <v>150</v>
      </c>
    </row>
    <row r="14">
      <c r="B14" t="inlineStr">
        <is>
          <t>Прочее</t>
        </is>
      </c>
      <c r="C14" s="42" t="n">
        <v>80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Fintrek</dc:creator>
  <dc:title>Бюджет на месяц в нескольких валютах</dc:title>
  <dcterms:created xsi:type="dcterms:W3CDTF">2026-10-26T23:06:21Z</dcterms:created>
  <dcterms:modified xsi:type="dcterms:W3CDTF">2026-10-26T23:06:21Z</dcterms:modified>
</cp:coreProperties>
</file>